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s Framework" sheetId="1" state="visible" r:id="rId3"/>
    <sheet name="Budget" sheetId="2" state="visible" r:id="rId4"/>
    <sheet name="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<sst xmlns="http://schemas.openxmlformats.org/spreadsheetml/2006/main" count="340" uniqueCount="237">
  <si>
    <t xml:space="preserve">UNIVERSITY OF MALAWI</t>
  </si>
  <si>
    <t xml:space="preserve">INSTITUTIONAL RESEARCH GRANTS SCHEME — RESULTS FRAMEWORK &amp; IMPLEMENTATION PLAN</t>
  </si>
  <si>
    <t xml:space="preserve">Hierarchy: Impact → Objectives → Outputs/Deliverables → Activities. Green = Budget links. Blue = editable.</t>
  </si>
  <si>
    <t xml:space="preserve">Project Reference:</t>
  </si>
  <si>
    <t xml:space="preserve">Project Title:</t>
  </si>
  <si>
    <t xml:space="preserve">Total Budget (MK):</t>
  </si>
  <si>
    <t xml:space="preserve">Duration:</t>
  </si>
  <si>
    <t xml:space="preserve">PI:</t>
  </si>
  <si>
    <t xml:space="preserve">Ref.</t>
  </si>
  <si>
    <t xml:space="preserve">Level</t>
  </si>
  <si>
    <t xml:space="preserve">Expected Result /
Description</t>
  </si>
  <si>
    <t xml:space="preserve">Output
Type</t>
  </si>
  <si>
    <t xml:space="preserve">Quantitative
Indicators</t>
  </si>
  <si>
    <t xml:space="preserve">Qualitative
Indicators</t>
  </si>
  <si>
    <t xml:space="preserve">Baseline</t>
  </si>
  <si>
    <t xml:space="preserve">Means of
Verification</t>
  </si>
  <si>
    <t xml:space="preserve">Target Year 1</t>
  </si>
  <si>
    <t xml:space="preserve">Target Year 2</t>
  </si>
  <si>
    <t xml:space="preserve">Target
Final</t>
  </si>
  <si>
    <t xml:space="preserve">Responsible
Person</t>
  </si>
  <si>
    <t xml:space="preserve">Budget
(MK)</t>
  </si>
  <si>
    <t xml:space="preserve">TIMELINE</t>
  </si>
  <si>
    <t xml:space="preserve">Assumptions
&amp; Risks</t>
  </si>
  <si>
    <t xml:space="preserve">F</t>
  </si>
  <si>
    <t xml:space="preserve">M</t>
  </si>
  <si>
    <t xml:space="preserve">Q1</t>
  </si>
  <si>
    <t xml:space="preserve">Q2</t>
  </si>
  <si>
    <t xml:space="preserve">Q3</t>
  </si>
  <si>
    <t xml:space="preserve">Q4</t>
  </si>
  <si>
    <t xml:space="preserve">Q5</t>
  </si>
  <si>
    <t xml:space="preserve">Q6</t>
  </si>
  <si>
    <t xml:space="preserve">Q7</t>
  </si>
  <si>
    <t xml:space="preserve">Q8</t>
  </si>
  <si>
    <t xml:space="preserve">I</t>
  </si>
  <si>
    <t xml:space="preserve">Impact</t>
  </si>
  <si>
    <t xml:space="preserve">OBJ1</t>
  </si>
  <si>
    <t xml:space="preserve">Objective</t>
  </si>
  <si>
    <t xml:space="preserve">OP1.1</t>
  </si>
  <si>
    <t xml:space="preserve">Output /
Deliverable</t>
  </si>
  <si>
    <t xml:space="preserve">A1.1.1</t>
  </si>
  <si>
    <t xml:space="preserve">Activity</t>
  </si>
  <si>
    <t xml:space="preserve">A1.1.2</t>
  </si>
  <si>
    <t xml:space="preserve">A1.1.3</t>
  </si>
  <si>
    <t xml:space="preserve">Sub-total: OP1.1</t>
  </si>
  <si>
    <t xml:space="preserve">OP1.2</t>
  </si>
  <si>
    <t xml:space="preserve">A1.2.1</t>
  </si>
  <si>
    <t xml:space="preserve">A1.2.2</t>
  </si>
  <si>
    <t xml:space="preserve">A1.2.3</t>
  </si>
  <si>
    <t xml:space="preserve">Sub-total: OP1.2</t>
  </si>
  <si>
    <t xml:space="preserve">TOTAL: OBJ1 — Objective 1</t>
  </si>
  <si>
    <t xml:space="preserve">OBJ2</t>
  </si>
  <si>
    <t xml:space="preserve">OP2.1</t>
  </si>
  <si>
    <t xml:space="preserve">A2.1.1</t>
  </si>
  <si>
    <t xml:space="preserve">A2.1.2</t>
  </si>
  <si>
    <t xml:space="preserve">A2.1.3</t>
  </si>
  <si>
    <t xml:space="preserve">Sub-total: OP2.1</t>
  </si>
  <si>
    <t xml:space="preserve">OP2.2</t>
  </si>
  <si>
    <t xml:space="preserve">A2.2.1</t>
  </si>
  <si>
    <t xml:space="preserve">A2.2.2</t>
  </si>
  <si>
    <t xml:space="preserve">A2.2.3</t>
  </si>
  <si>
    <t xml:space="preserve">Sub-total: OP2.2</t>
  </si>
  <si>
    <t xml:space="preserve">TOTAL: OBJ2 — Objective 2</t>
  </si>
  <si>
    <t xml:space="preserve">OBJ3</t>
  </si>
  <si>
    <t xml:space="preserve">OP3.1</t>
  </si>
  <si>
    <t xml:space="preserve">A3.1.1</t>
  </si>
  <si>
    <t xml:space="preserve">A3.1.2</t>
  </si>
  <si>
    <t xml:space="preserve">A3.1.3</t>
  </si>
  <si>
    <t xml:space="preserve">Sub-total: OP3.1</t>
  </si>
  <si>
    <t xml:space="preserve">TOTAL: OBJ3 — Objective 3</t>
  </si>
  <si>
    <t xml:space="preserve">GRAND TOTAL</t>
  </si>
  <si>
    <t xml:space="preserve">BUDGET SHEET GRAND TOTAL</t>
  </si>
  <si>
    <t xml:space="preserve">VARIANCE</t>
  </si>
  <si>
    <t xml:space="preserve">STATUS</t>
  </si>
  <si>
    <t xml:space="preserve">HOW TO USE THIS TEMPLATE:</t>
  </si>
  <si>
    <t xml:space="preserve">1. Enter the Impact statement. State Objectives from Section 4.2 of your Application Form.</t>
  </si>
  <si>
    <t xml:space="preserve">2. Under each Objective, describe Outputs/Deliverables. Select the Output Type from the dropdown (col D).</t>
  </si>
  <si>
    <t xml:space="preserve">3. Under each Output, list Activities. Ref codes (A1.1.1) must match the Budget sheet column A.</t>
  </si>
  <si>
    <t xml:space="preserve">4. Targets are gender-disaggregated: separate columns for Female (F) and Male (M) in Year 1 and Year 2.</t>
  </si>
  <si>
    <t xml:space="preserve">5. Activity budgets (col O) auto-populate from Budget sheet via SUMIF. Gantt: mark Q1–Q8 with X.</t>
  </si>
  <si>
    <t xml:space="preserve">6. Ensure Grand Total matches the Budget sheet (Variance should be zero).</t>
  </si>
  <si>
    <t xml:space="preserve">INSTITUTIONAL RESEARCH GRANTS SCHEME — DETAILED BUDGET</t>
  </si>
  <si>
    <t xml:space="preserve">Blue = input. Black = formula. Green = cross-sheet. Red highlight = missing justification.</t>
  </si>
  <si>
    <t xml:space="preserve">Project Ref:</t>
  </si>
  <si>
    <t xml:space="preserve">GRAND TOTAL (MK):</t>
  </si>
  <si>
    <t xml:space="preserve">Currency: Malawi Kwacha (MK)</t>
  </si>
  <si>
    <t xml:space="preserve">Activity
Ref.</t>
  </si>
  <si>
    <t xml:space="preserve">Exp.
No.</t>
  </si>
  <si>
    <t xml:space="preserve">Expenditure
Category</t>
  </si>
  <si>
    <t xml:space="preserve">Type of
Expenditure</t>
  </si>
  <si>
    <t xml:space="preserve">Description</t>
  </si>
  <si>
    <t xml:space="preserve">Unit Cost
(MK)</t>
  </si>
  <si>
    <t xml:space="preserve">Qty</t>
  </si>
  <si>
    <t xml:space="preserve">Unit
Type</t>
  </si>
  <si>
    <t xml:space="preserve">Year 1
(MK)</t>
  </si>
  <si>
    <t xml:space="preserve">Year 2
(MK)</t>
  </si>
  <si>
    <t xml:space="preserve">Other
Funding (MK)</t>
  </si>
  <si>
    <t xml:space="preserve">Total Cost
(MK)</t>
  </si>
  <si>
    <t xml:space="preserve">% of
Budget</t>
  </si>
  <si>
    <t xml:space="preserve">Linked
Obj.</t>
  </si>
  <si>
    <t xml:space="preserve">Justification Notes</t>
  </si>
  <si>
    <t xml:space="preserve">e.g. A1.1.1</t>
  </si>
  <si>
    <t xml:space="preserve">Staff, T&amp;S,
Equipment</t>
  </si>
  <si>
    <t xml:space="preserve">e.g. RA, Per
diem</t>
  </si>
  <si>
    <t xml:space="preserve">Detail</t>
  </si>
  <si>
    <t xml:space="preserve">MK</t>
  </si>
  <si>
    <t xml:space="preserve">#</t>
  </si>
  <si>
    <t xml:space="preserve">per day,
per month</t>
  </si>
  <si>
    <t xml:space="preserve">MK if co-
funded</t>
  </si>
  <si>
    <t xml:space="preserve">Formula</t>
  </si>
  <si>
    <t xml:space="preserve">Auto</t>
  </si>
  <si>
    <t xml:space="preserve">REQUIRED</t>
  </si>
  <si>
    <t xml:space="preserve">A. STAFF COSTS</t>
  </si>
  <si>
    <t xml:space="preserve">1.1</t>
  </si>
  <si>
    <t xml:space="preserve">Staff</t>
  </si>
  <si>
    <t xml:space="preserve">Research Assistant(s)</t>
  </si>
  <si>
    <t xml:space="preserve">1.2</t>
  </si>
  <si>
    <t xml:space="preserve">Technician(s)</t>
  </si>
  <si>
    <t xml:space="preserve">1.3</t>
  </si>
  <si>
    <t xml:space="preserve">Interpreter(s) / Field Assistants</t>
  </si>
  <si>
    <t xml:space="preserve">1.4</t>
  </si>
  <si>
    <t xml:space="preserve">Administrative support</t>
  </si>
  <si>
    <t xml:space="preserve">1.5</t>
  </si>
  <si>
    <t xml:space="preserve">1.6</t>
  </si>
  <si>
    <t xml:space="preserve">Sub-total: A. STAFF COSTS</t>
  </si>
  <si>
    <t xml:space="preserve">B. TRAVEL &amp; SUBSISTENCE</t>
  </si>
  <si>
    <t xml:space="preserve">2.1</t>
  </si>
  <si>
    <t xml:space="preserve">Travel &amp; Subsistence</t>
  </si>
  <si>
    <t xml:space="preserve">Local travel</t>
  </si>
  <si>
    <t xml:space="preserve">2.2</t>
  </si>
  <si>
    <t xml:space="preserve">South-South visit</t>
  </si>
  <si>
    <t xml:space="preserve">2.3</t>
  </si>
  <si>
    <t xml:space="preserve">Per diem / DSA</t>
  </si>
  <si>
    <t xml:space="preserve">2.4</t>
  </si>
  <si>
    <t xml:space="preserve">Visa costs</t>
  </si>
  <si>
    <t xml:space="preserve">2.5</t>
  </si>
  <si>
    <t xml:space="preserve">2.6</t>
  </si>
  <si>
    <t xml:space="preserve">2.7</t>
  </si>
  <si>
    <t xml:space="preserve">Sub-total: B. TRAVEL &amp; SUBSISTENCE</t>
  </si>
  <si>
    <t xml:space="preserve">C. EQUIPMENT</t>
  </si>
  <si>
    <t xml:space="preserve">3.1</t>
  </si>
  <si>
    <t xml:space="preserve">Equipment</t>
  </si>
  <si>
    <t xml:space="preserve">Equipment item 1</t>
  </si>
  <si>
    <t xml:space="preserve">3.2</t>
  </si>
  <si>
    <t xml:space="preserve">Equipment item 2</t>
  </si>
  <si>
    <t xml:space="preserve">3.3</t>
  </si>
  <si>
    <t xml:space="preserve">Sub-total: C. EQUIPMENT</t>
  </si>
  <si>
    <t xml:space="preserve">D. OTHER DIRECTLY INCURRED COSTS</t>
  </si>
  <si>
    <t xml:space="preserve">4.1</t>
  </si>
  <si>
    <t xml:space="preserve">Other Costs</t>
  </si>
  <si>
    <t xml:space="preserve">Consumables</t>
  </si>
  <si>
    <t xml:space="preserve">4.2</t>
  </si>
  <si>
    <t xml:space="preserve">Social survey (in-house)</t>
  </si>
  <si>
    <t xml:space="preserve">4.3</t>
  </si>
  <si>
    <t xml:space="preserve">Specialist software</t>
  </si>
  <si>
    <t xml:space="preserve">4.4</t>
  </si>
  <si>
    <t xml:space="preserve">Ethical approval</t>
  </si>
  <si>
    <t xml:space="preserve">4.5</t>
  </si>
  <si>
    <t xml:space="preserve">Workshop / networking</t>
  </si>
  <si>
    <t xml:space="preserve">4.6</t>
  </si>
  <si>
    <t xml:space="preserve">Illustrative material</t>
  </si>
  <si>
    <t xml:space="preserve">4.7</t>
  </si>
  <si>
    <t xml:space="preserve">Consultancy fees</t>
  </si>
  <si>
    <t xml:space="preserve">4.8</t>
  </si>
  <si>
    <t xml:space="preserve">Translation</t>
  </si>
  <si>
    <t xml:space="preserve">4.9</t>
  </si>
  <si>
    <t xml:space="preserve">M&amp;E / reporting</t>
  </si>
  <si>
    <t xml:space="preserve">4.10</t>
  </si>
  <si>
    <t xml:space="preserve">4.11</t>
  </si>
  <si>
    <t xml:space="preserve">Sub-total: D. OTHER DIRECTLY INCURRED COSTS</t>
  </si>
  <si>
    <t xml:space="preserve">E. DIRECTLY ALLOCATED COSTS</t>
  </si>
  <si>
    <t xml:space="preserve">5.1</t>
  </si>
  <si>
    <t xml:space="preserve">Allocated Costs</t>
  </si>
  <si>
    <t xml:space="preserve">Dept support staff</t>
  </si>
  <si>
    <t xml:space="preserve">5.2</t>
  </si>
  <si>
    <t xml:space="preserve">Technical support</t>
  </si>
  <si>
    <t xml:space="preserve">5.3</t>
  </si>
  <si>
    <t xml:space="preserve">Sub-total: E. DIRECTLY ALLOCATED COSTS</t>
  </si>
  <si>
    <t xml:space="preserve">GRAND TOTAL PROJECT COST</t>
  </si>
  <si>
    <t xml:space="preserve">Validation: Y1 + Y2 = Total?</t>
  </si>
  <si>
    <t xml:space="preserve">BUDGET SUMMARY BY CATEGORY</t>
  </si>
  <si>
    <t xml:space="preserve">Category</t>
  </si>
  <si>
    <t xml:space="preserve">Y1 (MK)</t>
  </si>
  <si>
    <t xml:space="preserve">Y2 (MK)</t>
  </si>
  <si>
    <t xml:space="preserve">Other (MK)</t>
  </si>
  <si>
    <t xml:space="preserve">Total (MK)</t>
  </si>
  <si>
    <t xml:space="preserve">% Budget</t>
  </si>
  <si>
    <t xml:space="preserve">A</t>
  </si>
  <si>
    <t xml:space="preserve">A. STAFF</t>
  </si>
  <si>
    <t xml:space="preserve">B</t>
  </si>
  <si>
    <t xml:space="preserve">B. TRAVEL &amp; SUBS.</t>
  </si>
  <si>
    <t xml:space="preserve">C</t>
  </si>
  <si>
    <t xml:space="preserve">D</t>
  </si>
  <si>
    <t xml:space="preserve">D. OTHER INCURRED</t>
  </si>
  <si>
    <t xml:space="preserve">E</t>
  </si>
  <si>
    <t xml:space="preserve">E. ALLOCATED</t>
  </si>
  <si>
    <t xml:space="preserve">100.0%</t>
  </si>
  <si>
    <t xml:space="preserve">BUDGET SUMMARY BY OBJECTIVE</t>
  </si>
  <si>
    <t xml:space="preserve">Y1</t>
  </si>
  <si>
    <t xml:space="preserve">Y2</t>
  </si>
  <si>
    <t xml:space="preserve">Other</t>
  </si>
  <si>
    <t xml:space="preserve">Total</t>
  </si>
  <si>
    <t xml:space="preserve">Objective 1</t>
  </si>
  <si>
    <t xml:space="preserve">Objective 2</t>
  </si>
  <si>
    <t xml:space="preserve">Objective 3</t>
  </si>
  <si>
    <t xml:space="preserve">Unallocated</t>
  </si>
  <si>
    <t xml:space="preserve">BUDGET ↔ RESULTS FRAMEWORK ALIGNMENT</t>
  </si>
  <si>
    <t xml:space="preserve">Budget Grand Total</t>
  </si>
  <si>
    <t xml:space="preserve">Results Framework Total</t>
  </si>
  <si>
    <t xml:space="preserve">Variance</t>
  </si>
  <si>
    <t xml:space="preserve">Status</t>
  </si>
  <si>
    <t xml:space="preserve">IMPORTANT NOTES:</t>
  </si>
  <si>
    <t xml:space="preserve">• All costs in MK. No payments to PI/Co-Applicants for salary. Equipment must remain institutional property.</t>
  </si>
  <si>
    <t xml:space="preserve">• Activity Ref (col A) must match Results Framework. Linked Objective (col N) must be OBJ1/OBJ2/OBJ3 etc.</t>
  </si>
  <si>
    <t xml:space="preserve">• Other Funding (col K): enter amounts from co-funders. Total Cost formula uses Unit×Qty or Y1+Y2.</t>
  </si>
  <si>
    <t xml:space="preserve">• Justification (col O) is REQUIRED for every costed item. Red-highlighted cells indicate missing justification.</t>
  </si>
  <si>
    <t xml:space="preserve">• Ineligible: bench fees, conference fees (unless integral), overheads, memberships, medical insurance.</t>
  </si>
  <si>
    <t xml:space="preserve">UNIVERSITY OF MALAWI — PROJECT SUMMARY DASHBOARD</t>
  </si>
  <si>
    <t xml:space="preserve">This sheet auto-populates from the Budget and Results Framework sheets.</t>
  </si>
  <si>
    <t xml:space="preserve">Principal Investigator:</t>
  </si>
  <si>
    <t xml:space="preserve">FINANCIAL SUMMARY</t>
  </si>
  <si>
    <t xml:space="preserve">Metric</t>
  </si>
  <si>
    <t xml:space="preserve">Year 1 (MK)</t>
  </si>
  <si>
    <t xml:space="preserve">Year 2 (MK)</t>
  </si>
  <si>
    <t xml:space="preserve">Other Funding (co-funded)</t>
  </si>
  <si>
    <t xml:space="preserve">Amount Requested from UNIMA</t>
  </si>
  <si>
    <t xml:space="preserve">Budget ↔ RF Variance</t>
  </si>
  <si>
    <t xml:space="preserve">ALLOCATION BY OBJECTIVE</t>
  </si>
  <si>
    <t xml:space="preserve">Year 1</t>
  </si>
  <si>
    <t xml:space="preserve">Year 2</t>
  </si>
  <si>
    <t xml:space="preserve">% of Budget</t>
  </si>
  <si>
    <t xml:space="preserve">COMPLETENESS CHECKLIST</t>
  </si>
  <si>
    <t xml:space="preserve">Count / Value</t>
  </si>
  <si>
    <t xml:space="preserve">Objectives Defined</t>
  </si>
  <si>
    <t xml:space="preserve">Outputs Defined</t>
  </si>
  <si>
    <t xml:space="preserve">Activities Defined</t>
  </si>
  <si>
    <t xml:space="preserve">Budget Lines with Justification</t>
  </si>
  <si>
    <t xml:space="preserve">Budget Lines Missing Justification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</si>
</sst>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General"/>
    <numFmt numFmtId="167" formatCode="0.0%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D6E4F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8"/>
      <color rgb="FF1F3864"/>
      <name val="Arial"/>
      <family val="0"/>
      <charset val="1"/>
    </font>
    <font>
      <b val="true"/>
      <sz val="7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1F3864"/>
      <name val="Arial"/>
      <family val="0"/>
      <charset val="1"/>
    </font>
    <font>
      <sz val="9"/>
      <color rgb="FF008000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i val="true"/>
      <sz val="7"/>
      <color rgb="FF1F3864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9"/>
      <color rgb="FF008000"/>
      <name val="Arial"/>
      <family val="0"/>
      <charset val="1"/>
    </font>
    <font>
      <b val="true"/>
      <sz val="9"/>
      <color rgb="FFC00000"/>
      <name val="Arial"/>
      <family val="0"/>
      <charset val="1"/>
    </font>
    <font>
      <i val="true"/>
      <sz val="9"/>
      <color rgb="FFD6E4F0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FED"/>
        <bgColor rgb="FFFFFFFF"/>
      </patternFill>
    </fill>
    <fill>
      <patternFill patternType="solid">
        <fgColor rgb="FFE2EFDA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7B2D8E"/>
        <bgColor rgb="FF993366"/>
      </patternFill>
    </fill>
    <fill>
      <patternFill patternType="solid">
        <fgColor rgb="FFC00000"/>
        <bgColor rgb="FF800000"/>
      </patternFill>
    </fill>
    <fill>
      <patternFill patternType="solid">
        <fgColor rgb="FFBF8F00"/>
        <bgColor rgb="FF808000"/>
      </patternFill>
    </fill>
    <fill>
      <patternFill patternType="solid">
        <fgColor rgb="FFEDF2F9"/>
        <bgColor rgb="FFF2F2F2"/>
      </patternFill>
    </fill>
    <fill>
      <patternFill patternType="solid">
        <fgColor rgb="FFFFF3E0"/>
        <bgColor rgb="FFF2F2F2"/>
      </patternFill>
    </fill>
    <fill>
      <patternFill patternType="solid">
        <fgColor rgb="FFFCE4EC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DF2F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2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2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7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9" fillId="1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0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2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2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7" fillId="1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28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9" fillId="11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FCCCC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CE4EC"/>
      <rgbColor rgb="FF888888"/>
      <rgbColor rgb="FF9999FF"/>
      <rgbColor rgb="FF7B2D8E"/>
      <rgbColor rgb="FFFFFFED"/>
      <rgbColor rgb="FFEDF2F9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3E0"/>
      <rgbColor rgb="FF99CCFF"/>
      <rgbColor rgb="FFFF99CC"/>
      <rgbColor rgb="FFCC99FF"/>
      <rgbColor rgb="FFFFCCCC"/>
      <rgbColor rgb="FF2E75B6"/>
      <rgbColor rgb="FF33CCCC"/>
      <rgbColor rgb="FF99CC00"/>
      <rgbColor rgb="FFFFCC00"/>
      <rgbColor rgb="FFBF8F00"/>
      <rgbColor rgb="FFFF6600"/>
      <rgbColor rgb="FF555555"/>
      <rgbColor rgb="FF999999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true"/>
  </sheetPr>
  <dimension ref="A1:X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4"/>
    <col collapsed="false" customWidth="true" hidden="false" outlineLevel="0" max="3" min="3" style="0" width="32"/>
    <col collapsed="false" customWidth="true" hidden="false" outlineLevel="0" max="4" min="4" style="0" width="14"/>
    <col collapsed="false" customWidth="true" hidden="false" outlineLevel="0" max="6" min="5" style="0" width="20"/>
    <col collapsed="false" customWidth="true" hidden="false" outlineLevel="0" max="7" min="7" style="0" width="11"/>
    <col collapsed="false" customWidth="true" hidden="false" outlineLevel="0" max="8" min="8" style="0" width="18"/>
    <col collapsed="false" customWidth="true" hidden="false" outlineLevel="0" max="12" min="9" style="0" width="9"/>
    <col collapsed="false" customWidth="true" hidden="false" outlineLevel="0" max="13" min="13" style="0" width="11"/>
    <col collapsed="false" customWidth="true" hidden="false" outlineLevel="0" max="14" min="14" style="0" width="14"/>
    <col collapsed="false" customWidth="true" hidden="false" outlineLevel="0" max="15" min="15" style="0" width="16"/>
    <col collapsed="false" customWidth="true" hidden="false" outlineLevel="0" max="23" min="16" style="0" width="4"/>
    <col collapsed="false" customWidth="true" hidden="false" outlineLevel="0" max="24" min="24" style="0" width="22"/>
  </cols>
  <sheetData>
    <row r="1" customFormat="false" ht="17.3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1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5" customFormat="false" ht="23.85" hidden="false" customHeight="true" outlineLevel="0" collapsed="false">
      <c r="A5" s="4" t="s">
        <v>3</v>
      </c>
      <c r="B5" s="4"/>
      <c r="C5" s="5"/>
      <c r="D5" s="5"/>
      <c r="E5" s="4" t="s">
        <v>4</v>
      </c>
      <c r="F5" s="4"/>
      <c r="G5" s="5"/>
      <c r="H5" s="5"/>
      <c r="I5" s="5"/>
      <c r="J5" s="5"/>
      <c r="K5" s="5"/>
      <c r="L5" s="5"/>
      <c r="M5" s="6" t="s">
        <v>5</v>
      </c>
      <c r="N5" s="6"/>
      <c r="O5" s="7" t="n">
        <f aca="false">Budget!N5</f>
        <v>0</v>
      </c>
      <c r="P5" s="6" t="s">
        <v>6</v>
      </c>
      <c r="Q5" s="6"/>
      <c r="R5" s="8"/>
    </row>
    <row r="6" customFormat="false" ht="15" hidden="false" customHeight="true" outlineLevel="0" collapsed="false">
      <c r="A6" s="4" t="s">
        <v>7</v>
      </c>
      <c r="B6" s="4"/>
      <c r="C6" s="5"/>
      <c r="D6" s="5"/>
      <c r="E6" s="5"/>
      <c r="F6" s="5"/>
    </row>
    <row r="8" customFormat="false" ht="19.4" hidden="false" customHeight="true" outlineLevel="0" collapsed="false">
      <c r="A8" s="9" t="s">
        <v>8</v>
      </c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9"/>
      <c r="K8" s="9" t="s">
        <v>17</v>
      </c>
      <c r="L8" s="9"/>
      <c r="M8" s="9" t="s">
        <v>18</v>
      </c>
      <c r="N8" s="9" t="s">
        <v>19</v>
      </c>
      <c r="O8" s="9" t="s">
        <v>20</v>
      </c>
      <c r="P8" s="9" t="s">
        <v>21</v>
      </c>
      <c r="Q8" s="9"/>
      <c r="R8" s="9"/>
      <c r="S8" s="9"/>
      <c r="T8" s="9"/>
      <c r="U8" s="9"/>
      <c r="V8" s="9"/>
      <c r="W8" s="9"/>
      <c r="X8" s="9" t="s">
        <v>22</v>
      </c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1" t="s">
        <v>23</v>
      </c>
      <c r="J9" s="11" t="s">
        <v>24</v>
      </c>
      <c r="K9" s="11" t="s">
        <v>23</v>
      </c>
      <c r="L9" s="11" t="s">
        <v>24</v>
      </c>
      <c r="M9" s="10"/>
      <c r="N9" s="10"/>
      <c r="O9" s="10"/>
      <c r="P9" s="12" t="s">
        <v>25</v>
      </c>
      <c r="Q9" s="12" t="s">
        <v>26</v>
      </c>
      <c r="R9" s="12" t="s">
        <v>27</v>
      </c>
      <c r="S9" s="12" t="s">
        <v>28</v>
      </c>
      <c r="T9" s="12" t="s">
        <v>29</v>
      </c>
      <c r="U9" s="12" t="s">
        <v>30</v>
      </c>
      <c r="V9" s="12" t="s">
        <v>31</v>
      </c>
      <c r="W9" s="12" t="s">
        <v>32</v>
      </c>
      <c r="X9" s="10"/>
    </row>
    <row r="10" customFormat="false" ht="15" hidden="false" customHeight="false" outlineLevel="0" collapsed="false">
      <c r="A10" s="13" t="s">
        <v>33</v>
      </c>
      <c r="B10" s="14" t="s">
        <v>34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2" customFormat="false" ht="15" hidden="false" customHeight="false" outlineLevel="0" collapsed="false">
      <c r="A12" s="16" t="s">
        <v>35</v>
      </c>
      <c r="B12" s="17" t="s">
        <v>36</v>
      </c>
      <c r="C12" s="18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8"/>
    </row>
    <row r="13" customFormat="false" ht="22.35" hidden="false" customHeight="false" outlineLevel="0" collapsed="false">
      <c r="A13" s="20" t="s">
        <v>37</v>
      </c>
      <c r="B13" s="21" t="s">
        <v>38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2"/>
    </row>
    <row r="14" customFormat="false" ht="15" hidden="false" customHeight="false" outlineLevel="0" collapsed="false">
      <c r="A14" s="24" t="s">
        <v>39</v>
      </c>
      <c r="B14" s="25" t="s">
        <v>40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 t="n">
        <f aca="false">SUMIF(Budget!$A$10:$A$200,$A14,Budget!$L$10:$L$200)</f>
        <v>0</v>
      </c>
      <c r="P14" s="28"/>
      <c r="Q14" s="28"/>
      <c r="R14" s="28"/>
      <c r="S14" s="28"/>
      <c r="T14" s="28"/>
      <c r="U14" s="28"/>
      <c r="V14" s="28"/>
      <c r="W14" s="28"/>
      <c r="X14" s="26"/>
    </row>
    <row r="15" customFormat="false" ht="15" hidden="false" customHeight="false" outlineLevel="0" collapsed="false">
      <c r="A15" s="24" t="s">
        <v>41</v>
      </c>
      <c r="B15" s="25" t="s">
        <v>40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 t="n">
        <f aca="false">SUMIF(Budget!$A$10:$A$200,$A15,Budget!$L$10:$L$200)</f>
        <v>0</v>
      </c>
      <c r="P15" s="28"/>
      <c r="Q15" s="28"/>
      <c r="R15" s="28"/>
      <c r="S15" s="28"/>
      <c r="T15" s="28"/>
      <c r="U15" s="28"/>
      <c r="V15" s="28"/>
      <c r="W15" s="28"/>
      <c r="X15" s="26"/>
    </row>
    <row r="16" customFormat="false" ht="15" hidden="false" customHeight="false" outlineLevel="0" collapsed="false">
      <c r="A16" s="24" t="s">
        <v>42</v>
      </c>
      <c r="B16" s="25" t="s">
        <v>40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 t="n">
        <f aca="false">SUMIF(Budget!$A$10:$A$200,$A16,Budget!$L$10:$L$200)</f>
        <v>0</v>
      </c>
      <c r="P16" s="28"/>
      <c r="Q16" s="28"/>
      <c r="R16" s="28"/>
      <c r="S16" s="28"/>
      <c r="T16" s="28"/>
      <c r="U16" s="28"/>
      <c r="V16" s="28"/>
      <c r="W16" s="28"/>
      <c r="X16" s="26"/>
    </row>
    <row r="17" customFormat="false" ht="15" hidden="false" customHeight="true" outlineLevel="0" collapsed="false">
      <c r="A17" s="29"/>
      <c r="B17" s="30" t="s">
        <v>43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 t="n">
        <f aca="false">O14+O15+O16</f>
        <v>0</v>
      </c>
      <c r="P17" s="29"/>
      <c r="Q17" s="29"/>
      <c r="R17" s="29"/>
      <c r="S17" s="29"/>
      <c r="T17" s="29"/>
      <c r="U17" s="29"/>
      <c r="V17" s="29"/>
      <c r="W17" s="29"/>
      <c r="X17" s="29"/>
    </row>
    <row r="18" customFormat="false" ht="22.35" hidden="false" customHeight="false" outlineLevel="0" collapsed="false">
      <c r="A18" s="20" t="s">
        <v>44</v>
      </c>
      <c r="B18" s="21" t="s">
        <v>38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2"/>
    </row>
    <row r="19" customFormat="false" ht="15" hidden="false" customHeight="false" outlineLevel="0" collapsed="false">
      <c r="A19" s="24" t="s">
        <v>45</v>
      </c>
      <c r="B19" s="25" t="s">
        <v>40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 t="n">
        <f aca="false">SUMIF(Budget!$A$10:$A$200,$A19,Budget!$L$10:$L$200)</f>
        <v>0</v>
      </c>
      <c r="P19" s="28"/>
      <c r="Q19" s="28"/>
      <c r="R19" s="28"/>
      <c r="S19" s="28"/>
      <c r="T19" s="28"/>
      <c r="U19" s="28"/>
      <c r="V19" s="28"/>
      <c r="W19" s="28"/>
      <c r="X19" s="26"/>
    </row>
    <row r="20" customFormat="false" ht="15" hidden="false" customHeight="false" outlineLevel="0" collapsed="false">
      <c r="A20" s="24" t="s">
        <v>46</v>
      </c>
      <c r="B20" s="25" t="s">
        <v>40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7" t="n">
        <f aca="false">SUMIF(Budget!$A$10:$A$200,$A20,Budget!$L$10:$L$200)</f>
        <v>0</v>
      </c>
      <c r="P20" s="28"/>
      <c r="Q20" s="28"/>
      <c r="R20" s="28"/>
      <c r="S20" s="28"/>
      <c r="T20" s="28"/>
      <c r="U20" s="28"/>
      <c r="V20" s="28"/>
      <c r="W20" s="28"/>
      <c r="X20" s="26"/>
    </row>
    <row r="21" customFormat="false" ht="15" hidden="false" customHeight="false" outlineLevel="0" collapsed="false">
      <c r="A21" s="24" t="s">
        <v>47</v>
      </c>
      <c r="B21" s="25" t="s">
        <v>40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 t="n">
        <f aca="false">SUMIF(Budget!$A$10:$A$200,$A21,Budget!$L$10:$L$200)</f>
        <v>0</v>
      </c>
      <c r="P21" s="28"/>
      <c r="Q21" s="28"/>
      <c r="R21" s="28"/>
      <c r="S21" s="28"/>
      <c r="T21" s="28"/>
      <c r="U21" s="28"/>
      <c r="V21" s="28"/>
      <c r="W21" s="28"/>
      <c r="X21" s="26"/>
    </row>
    <row r="22" customFormat="false" ht="15" hidden="false" customHeight="true" outlineLevel="0" collapsed="false">
      <c r="A22" s="29"/>
      <c r="B22" s="30" t="s">
        <v>48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1" t="n">
        <f aca="false">O19+O20+O21</f>
        <v>0</v>
      </c>
      <c r="P22" s="29"/>
      <c r="Q22" s="29"/>
      <c r="R22" s="29"/>
      <c r="S22" s="29"/>
      <c r="T22" s="29"/>
      <c r="U22" s="29"/>
      <c r="V22" s="29"/>
      <c r="W22" s="29"/>
      <c r="X22" s="29"/>
    </row>
    <row r="23" customFormat="false" ht="15" hidden="false" customHeight="true" outlineLevel="0" collapsed="false">
      <c r="A23" s="32"/>
      <c r="B23" s="33" t="s">
        <v>49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4" t="n">
        <f aca="false">O17+O22</f>
        <v>0</v>
      </c>
      <c r="P23" s="32"/>
      <c r="Q23" s="32"/>
      <c r="R23" s="32"/>
      <c r="S23" s="32"/>
      <c r="T23" s="32"/>
      <c r="U23" s="32"/>
      <c r="V23" s="32"/>
      <c r="W23" s="32"/>
      <c r="X23" s="32"/>
    </row>
    <row r="25" customFormat="false" ht="15" hidden="false" customHeight="false" outlineLevel="0" collapsed="false">
      <c r="A25" s="16" t="s">
        <v>50</v>
      </c>
      <c r="B25" s="17" t="s">
        <v>36</v>
      </c>
      <c r="C25" s="18"/>
      <c r="D25" s="19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8"/>
    </row>
    <row r="26" customFormat="false" ht="22.35" hidden="false" customHeight="false" outlineLevel="0" collapsed="false">
      <c r="A26" s="20" t="s">
        <v>51</v>
      </c>
      <c r="B26" s="21" t="s">
        <v>38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2"/>
    </row>
    <row r="27" customFormat="false" ht="15" hidden="false" customHeight="false" outlineLevel="0" collapsed="false">
      <c r="A27" s="24" t="s">
        <v>52</v>
      </c>
      <c r="B27" s="25" t="s">
        <v>40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 t="n">
        <f aca="false">SUMIF(Budget!$A$10:$A$200,$A27,Budget!$L$10:$L$200)</f>
        <v>0</v>
      </c>
      <c r="P27" s="28"/>
      <c r="Q27" s="28"/>
      <c r="R27" s="28"/>
      <c r="S27" s="28"/>
      <c r="T27" s="28"/>
      <c r="U27" s="28"/>
      <c r="V27" s="28"/>
      <c r="W27" s="28"/>
      <c r="X27" s="26"/>
    </row>
    <row r="28" customFormat="false" ht="15" hidden="false" customHeight="false" outlineLevel="0" collapsed="false">
      <c r="A28" s="24" t="s">
        <v>53</v>
      </c>
      <c r="B28" s="25" t="s">
        <v>40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 t="n">
        <f aca="false">SUMIF(Budget!$A$10:$A$200,$A28,Budget!$L$10:$L$200)</f>
        <v>0</v>
      </c>
      <c r="P28" s="28"/>
      <c r="Q28" s="28"/>
      <c r="R28" s="28"/>
      <c r="S28" s="28"/>
      <c r="T28" s="28"/>
      <c r="U28" s="28"/>
      <c r="V28" s="28"/>
      <c r="W28" s="28"/>
      <c r="X28" s="26"/>
    </row>
    <row r="29" customFormat="false" ht="15" hidden="false" customHeight="false" outlineLevel="0" collapsed="false">
      <c r="A29" s="24" t="s">
        <v>54</v>
      </c>
      <c r="B29" s="25" t="s">
        <v>40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 t="n">
        <f aca="false">SUMIF(Budget!$A$10:$A$200,$A29,Budget!$L$10:$L$200)</f>
        <v>0</v>
      </c>
      <c r="P29" s="28"/>
      <c r="Q29" s="28"/>
      <c r="R29" s="28"/>
      <c r="S29" s="28"/>
      <c r="T29" s="28"/>
      <c r="U29" s="28"/>
      <c r="V29" s="28"/>
      <c r="W29" s="28"/>
      <c r="X29" s="26"/>
    </row>
    <row r="30" customFormat="false" ht="15" hidden="false" customHeight="true" outlineLevel="0" collapsed="false">
      <c r="A30" s="29"/>
      <c r="B30" s="30" t="s">
        <v>55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1" t="n">
        <f aca="false">O27+O28+O29</f>
        <v>0</v>
      </c>
      <c r="P30" s="29"/>
      <c r="Q30" s="29"/>
      <c r="R30" s="29"/>
      <c r="S30" s="29"/>
      <c r="T30" s="29"/>
      <c r="U30" s="29"/>
      <c r="V30" s="29"/>
      <c r="W30" s="29"/>
      <c r="X30" s="29"/>
    </row>
    <row r="31" customFormat="false" ht="22.35" hidden="false" customHeight="false" outlineLevel="0" collapsed="false">
      <c r="A31" s="20" t="s">
        <v>56</v>
      </c>
      <c r="B31" s="21" t="s">
        <v>38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2"/>
    </row>
    <row r="32" customFormat="false" ht="15" hidden="false" customHeight="false" outlineLevel="0" collapsed="false">
      <c r="A32" s="24" t="s">
        <v>57</v>
      </c>
      <c r="B32" s="25" t="s">
        <v>40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 t="n">
        <f aca="false">SUMIF(Budget!$A$10:$A$200,$A32,Budget!$L$10:$L$200)</f>
        <v>0</v>
      </c>
      <c r="P32" s="28"/>
      <c r="Q32" s="28"/>
      <c r="R32" s="28"/>
      <c r="S32" s="28"/>
      <c r="T32" s="28"/>
      <c r="U32" s="28"/>
      <c r="V32" s="28"/>
      <c r="W32" s="28"/>
      <c r="X32" s="26"/>
    </row>
    <row r="33" customFormat="false" ht="15" hidden="false" customHeight="false" outlineLevel="0" collapsed="false">
      <c r="A33" s="24" t="s">
        <v>58</v>
      </c>
      <c r="B33" s="25" t="s">
        <v>40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 t="n">
        <f aca="false">SUMIF(Budget!$A$10:$A$200,$A33,Budget!$L$10:$L$200)</f>
        <v>0</v>
      </c>
      <c r="P33" s="28"/>
      <c r="Q33" s="28"/>
      <c r="R33" s="28"/>
      <c r="S33" s="28"/>
      <c r="T33" s="28"/>
      <c r="U33" s="28"/>
      <c r="V33" s="28"/>
      <c r="W33" s="28"/>
      <c r="X33" s="26"/>
    </row>
    <row r="34" customFormat="false" ht="15" hidden="false" customHeight="false" outlineLevel="0" collapsed="false">
      <c r="A34" s="24" t="s">
        <v>59</v>
      </c>
      <c r="B34" s="25" t="s">
        <v>40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 t="n">
        <f aca="false">SUMIF(Budget!$A$10:$A$200,$A34,Budget!$L$10:$L$200)</f>
        <v>0</v>
      </c>
      <c r="P34" s="28"/>
      <c r="Q34" s="28"/>
      <c r="R34" s="28"/>
      <c r="S34" s="28"/>
      <c r="T34" s="28"/>
      <c r="U34" s="28"/>
      <c r="V34" s="28"/>
      <c r="W34" s="28"/>
      <c r="X34" s="26"/>
    </row>
    <row r="35" customFormat="false" ht="15" hidden="false" customHeight="true" outlineLevel="0" collapsed="false">
      <c r="A35" s="29"/>
      <c r="B35" s="30" t="s">
        <v>60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 t="n">
        <f aca="false">O32+O33+O34</f>
        <v>0</v>
      </c>
      <c r="P35" s="29"/>
      <c r="Q35" s="29"/>
      <c r="R35" s="29"/>
      <c r="S35" s="29"/>
      <c r="T35" s="29"/>
      <c r="U35" s="29"/>
      <c r="V35" s="29"/>
      <c r="W35" s="29"/>
      <c r="X35" s="29"/>
    </row>
    <row r="36" customFormat="false" ht="15" hidden="false" customHeight="true" outlineLevel="0" collapsed="false">
      <c r="A36" s="32"/>
      <c r="B36" s="33" t="s">
        <v>61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4" t="n">
        <f aca="false">O30+O35</f>
        <v>0</v>
      </c>
      <c r="P36" s="32"/>
      <c r="Q36" s="32"/>
      <c r="R36" s="32"/>
      <c r="S36" s="32"/>
      <c r="T36" s="32"/>
      <c r="U36" s="32"/>
      <c r="V36" s="32"/>
      <c r="W36" s="32"/>
      <c r="X36" s="32"/>
    </row>
    <row r="38" customFormat="false" ht="15" hidden="false" customHeight="false" outlineLevel="0" collapsed="false">
      <c r="A38" s="16" t="s">
        <v>62</v>
      </c>
      <c r="B38" s="17" t="s">
        <v>36</v>
      </c>
      <c r="C38" s="18"/>
      <c r="D38" s="19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8"/>
    </row>
    <row r="39" customFormat="false" ht="22.35" hidden="false" customHeight="false" outlineLevel="0" collapsed="false">
      <c r="A39" s="20" t="s">
        <v>63</v>
      </c>
      <c r="B39" s="21" t="s">
        <v>38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2"/>
    </row>
    <row r="40" customFormat="false" ht="15" hidden="false" customHeight="false" outlineLevel="0" collapsed="false">
      <c r="A40" s="24" t="s">
        <v>64</v>
      </c>
      <c r="B40" s="25" t="s">
        <v>40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 t="n">
        <f aca="false">SUMIF(Budget!$A$10:$A$200,$A40,Budget!$L$10:$L$200)</f>
        <v>0</v>
      </c>
      <c r="P40" s="28"/>
      <c r="Q40" s="28"/>
      <c r="R40" s="28"/>
      <c r="S40" s="28"/>
      <c r="T40" s="28"/>
      <c r="U40" s="28"/>
      <c r="V40" s="28"/>
      <c r="W40" s="28"/>
      <c r="X40" s="26"/>
    </row>
    <row r="41" customFormat="false" ht="15" hidden="false" customHeight="false" outlineLevel="0" collapsed="false">
      <c r="A41" s="24" t="s">
        <v>65</v>
      </c>
      <c r="B41" s="25" t="s">
        <v>40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 t="n">
        <f aca="false">SUMIF(Budget!$A$10:$A$200,$A41,Budget!$L$10:$L$200)</f>
        <v>0</v>
      </c>
      <c r="P41" s="28"/>
      <c r="Q41" s="28"/>
      <c r="R41" s="28"/>
      <c r="S41" s="28"/>
      <c r="T41" s="28"/>
      <c r="U41" s="28"/>
      <c r="V41" s="28"/>
      <c r="W41" s="28"/>
      <c r="X41" s="26"/>
    </row>
    <row r="42" customFormat="false" ht="15" hidden="false" customHeight="false" outlineLevel="0" collapsed="false">
      <c r="A42" s="24" t="s">
        <v>66</v>
      </c>
      <c r="B42" s="25" t="s">
        <v>40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 t="n">
        <f aca="false">SUMIF(Budget!$A$10:$A$200,$A42,Budget!$L$10:$L$200)</f>
        <v>0</v>
      </c>
      <c r="P42" s="28"/>
      <c r="Q42" s="28"/>
      <c r="R42" s="28"/>
      <c r="S42" s="28"/>
      <c r="T42" s="28"/>
      <c r="U42" s="28"/>
      <c r="V42" s="28"/>
      <c r="W42" s="28"/>
      <c r="X42" s="26"/>
    </row>
    <row r="43" customFormat="false" ht="15" hidden="false" customHeight="true" outlineLevel="0" collapsed="false">
      <c r="A43" s="29"/>
      <c r="B43" s="30" t="s">
        <v>67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 t="n">
        <f aca="false">O40+O41+O42</f>
        <v>0</v>
      </c>
      <c r="P43" s="29"/>
      <c r="Q43" s="29"/>
      <c r="R43" s="29"/>
      <c r="S43" s="29"/>
      <c r="T43" s="29"/>
      <c r="U43" s="29"/>
      <c r="V43" s="29"/>
      <c r="W43" s="29"/>
      <c r="X43" s="29"/>
    </row>
    <row r="44" customFormat="false" ht="15" hidden="false" customHeight="true" outlineLevel="0" collapsed="false">
      <c r="A44" s="32"/>
      <c r="B44" s="33" t="s">
        <v>68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4" t="n">
        <f aca="false">O43</f>
        <v>0</v>
      </c>
      <c r="P44" s="32"/>
      <c r="Q44" s="32"/>
      <c r="R44" s="32"/>
      <c r="S44" s="32"/>
      <c r="T44" s="32"/>
      <c r="U44" s="32"/>
      <c r="V44" s="32"/>
      <c r="W44" s="32"/>
      <c r="X44" s="32"/>
    </row>
    <row r="46" customFormat="false" ht="15" hidden="false" customHeight="true" outlineLevel="0" collapsed="false">
      <c r="A46" s="35"/>
      <c r="B46" s="36" t="s">
        <v>69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" t="n">
        <f aca="false">O17+O22+O30+O35+O43</f>
        <v>0</v>
      </c>
      <c r="P46" s="35"/>
      <c r="Q46" s="35"/>
      <c r="R46" s="35"/>
      <c r="S46" s="35"/>
      <c r="T46" s="35"/>
      <c r="U46" s="35"/>
      <c r="V46" s="35"/>
      <c r="W46" s="35"/>
      <c r="X46" s="35"/>
    </row>
    <row r="48" customFormat="false" ht="15" hidden="false" customHeight="true" outlineLevel="0" collapsed="false">
      <c r="A48" s="38"/>
      <c r="B48" s="39" t="s">
        <v>70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7" t="n">
        <f aca="false">Budget!N5</f>
        <v>0</v>
      </c>
      <c r="P48" s="38"/>
      <c r="Q48" s="38"/>
      <c r="R48" s="38"/>
      <c r="S48" s="38"/>
      <c r="T48" s="38"/>
      <c r="U48" s="38"/>
      <c r="V48" s="38"/>
      <c r="W48" s="38"/>
      <c r="X48" s="38"/>
    </row>
    <row r="49" customFormat="false" ht="15" hidden="false" customHeight="true" outlineLevel="0" collapsed="false">
      <c r="A49" s="38"/>
      <c r="B49" s="33" t="s">
        <v>71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40" t="n">
        <f aca="false">O46-O48</f>
        <v>0</v>
      </c>
      <c r="P49" s="38"/>
      <c r="Q49" s="38"/>
      <c r="R49" s="38"/>
      <c r="S49" s="38"/>
      <c r="T49" s="38"/>
      <c r="U49" s="38"/>
      <c r="V49" s="38"/>
      <c r="W49" s="38"/>
      <c r="X49" s="38"/>
    </row>
    <row r="50" customFormat="false" ht="15" hidden="false" customHeight="true" outlineLevel="0" collapsed="false">
      <c r="B50" s="6" t="s">
        <v>72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41" t="str">
        <f aca="false">IF(ABS(O49)&lt;1,"✓ BALANCED","✗ UNBALANCED")</f>
        <v>✓ BALANCED</v>
      </c>
    </row>
    <row r="52" customFormat="false" ht="15" hidden="false" customHeight="true" outlineLevel="0" collapsed="false">
      <c r="B52" s="42" t="s">
        <v>73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</row>
    <row r="53" customFormat="false" ht="15" hidden="false" customHeight="true" outlineLevel="0" collapsed="false">
      <c r="B53" s="43" t="s">
        <v>74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</row>
    <row r="54" customFormat="false" ht="15" hidden="false" customHeight="true" outlineLevel="0" collapsed="false">
      <c r="B54" s="43" t="s">
        <v>75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</row>
    <row r="55" customFormat="false" ht="15" hidden="false" customHeight="true" outlineLevel="0" collapsed="false">
      <c r="B55" s="43" t="s">
        <v>76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</row>
    <row r="56" customFormat="false" ht="15" hidden="false" customHeight="true" outlineLevel="0" collapsed="false">
      <c r="B56" s="43" t="s">
        <v>77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</row>
    <row r="57" customFormat="false" ht="15" hidden="false" customHeight="true" outlineLevel="0" collapsed="false">
      <c r="B57" s="43" t="s">
        <v>78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</row>
    <row r="58" customFormat="false" ht="15" hidden="false" customHeight="true" outlineLevel="0" collapsed="false">
      <c r="B58" s="43" t="s">
        <v>79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</row>
  </sheetData>
  <mergeCells count="33">
    <mergeCell ref="A1:X1"/>
    <mergeCell ref="A2:X2"/>
    <mergeCell ref="A3:X3"/>
    <mergeCell ref="A5:B5"/>
    <mergeCell ref="C5:D5"/>
    <mergeCell ref="E5:F5"/>
    <mergeCell ref="G5:L5"/>
    <mergeCell ref="M5:N5"/>
    <mergeCell ref="P5:Q5"/>
    <mergeCell ref="A6:B6"/>
    <mergeCell ref="C6:F6"/>
    <mergeCell ref="I8:J8"/>
    <mergeCell ref="K8:L8"/>
    <mergeCell ref="P8:W8"/>
    <mergeCell ref="B17:N17"/>
    <mergeCell ref="B22:N22"/>
    <mergeCell ref="B23:N23"/>
    <mergeCell ref="B30:N30"/>
    <mergeCell ref="B35:N35"/>
    <mergeCell ref="B36:N36"/>
    <mergeCell ref="B43:N43"/>
    <mergeCell ref="B44:N44"/>
    <mergeCell ref="B46:N46"/>
    <mergeCell ref="B48:N48"/>
    <mergeCell ref="B49:N49"/>
    <mergeCell ref="B50:N50"/>
    <mergeCell ref="B52:X52"/>
    <mergeCell ref="B53:X53"/>
    <mergeCell ref="B54:X54"/>
    <mergeCell ref="B55:X55"/>
    <mergeCell ref="B56:X56"/>
    <mergeCell ref="B57:X57"/>
    <mergeCell ref="B58:X5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A1:O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7"/>
    <col collapsed="false" customWidth="true" hidden="false" outlineLevel="0" max="4" min="3" style="0" width="18"/>
    <col collapsed="false" customWidth="true" hidden="false" outlineLevel="0" max="5" min="5" style="0" width="28"/>
    <col collapsed="false" customWidth="true" hidden="false" outlineLevel="0" max="6" min="6" style="0" width="13"/>
    <col collapsed="false" customWidth="true" hidden="false" outlineLevel="0" max="7" min="7" style="0" width="9"/>
    <col collapsed="false" customWidth="true" hidden="false" outlineLevel="0" max="8" min="8" style="0" width="11"/>
    <col collapsed="false" customWidth="true" hidden="false" outlineLevel="0" max="10" min="9" style="0" width="13"/>
    <col collapsed="false" customWidth="true" hidden="false" outlineLevel="0" max="11" min="11" style="0" width="14"/>
    <col collapsed="false" customWidth="true" hidden="false" outlineLevel="0" max="12" min="12" style="0" width="15"/>
    <col collapsed="false" customWidth="true" hidden="false" outlineLevel="0" max="14" min="13" style="0" width="10"/>
    <col collapsed="false" customWidth="true" hidden="false" outlineLevel="0" max="15" min="15" style="0" width="26"/>
  </cols>
  <sheetData>
    <row r="1" customFormat="false" ht="17.3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true" outlineLevel="0" collapsed="false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true" outlineLevel="0" collapsed="false">
      <c r="A3" s="3" t="s">
        <v>81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customFormat="false" ht="15" hidden="false" customHeight="true" outlineLevel="0" collapsed="false">
      <c r="A5" s="4" t="s">
        <v>82</v>
      </c>
      <c r="B5" s="4"/>
      <c r="C5" s="44" t="n">
        <f aca="false">'Results Framework'!C5</f>
        <v>0</v>
      </c>
      <c r="D5" s="4" t="s">
        <v>4</v>
      </c>
      <c r="E5" s="4"/>
      <c r="F5" s="45" t="n">
        <f aca="false">'Results Framework'!G5</f>
        <v>0</v>
      </c>
      <c r="G5" s="45"/>
      <c r="H5" s="45"/>
      <c r="I5" s="45"/>
      <c r="K5" s="6" t="s">
        <v>83</v>
      </c>
      <c r="L5" s="6"/>
      <c r="M5" s="6"/>
      <c r="N5" s="46" t="n">
        <f aca="false">L51</f>
        <v>0</v>
      </c>
    </row>
    <row r="6" customFormat="false" ht="15" hidden="false" customHeight="true" outlineLevel="0" collapsed="false">
      <c r="A6" s="4" t="s">
        <v>7</v>
      </c>
      <c r="B6" s="4"/>
      <c r="C6" s="45" t="n">
        <f aca="false">'Results Framework'!C6</f>
        <v>0</v>
      </c>
      <c r="D6" s="45"/>
      <c r="E6" s="45"/>
      <c r="F6" s="47" t="s">
        <v>84</v>
      </c>
      <c r="G6" s="47"/>
      <c r="H6" s="47"/>
      <c r="I6" s="47"/>
    </row>
    <row r="8" customFormat="false" ht="19.4" hidden="false" customHeight="false" outlineLevel="0" collapsed="false">
      <c r="A8" s="9" t="s">
        <v>85</v>
      </c>
      <c r="B8" s="9" t="s">
        <v>86</v>
      </c>
      <c r="C8" s="9" t="s">
        <v>87</v>
      </c>
      <c r="D8" s="9" t="s">
        <v>88</v>
      </c>
      <c r="E8" s="9" t="s">
        <v>89</v>
      </c>
      <c r="F8" s="9" t="s">
        <v>90</v>
      </c>
      <c r="G8" s="9" t="s">
        <v>91</v>
      </c>
      <c r="H8" s="9" t="s">
        <v>92</v>
      </c>
      <c r="I8" s="9" t="s">
        <v>93</v>
      </c>
      <c r="J8" s="9" t="s">
        <v>94</v>
      </c>
      <c r="K8" s="9" t="s">
        <v>95</v>
      </c>
      <c r="L8" s="9" t="s">
        <v>96</v>
      </c>
      <c r="M8" s="9" t="s">
        <v>97</v>
      </c>
      <c r="N8" s="9" t="s">
        <v>98</v>
      </c>
      <c r="O8" s="9" t="s">
        <v>99</v>
      </c>
    </row>
    <row r="9" customFormat="false" ht="16.4" hidden="false" customHeight="false" outlineLevel="0" collapsed="false">
      <c r="A9" s="48" t="s">
        <v>100</v>
      </c>
      <c r="B9" s="48"/>
      <c r="C9" s="48" t="s">
        <v>101</v>
      </c>
      <c r="D9" s="48" t="s">
        <v>102</v>
      </c>
      <c r="E9" s="48" t="s">
        <v>103</v>
      </c>
      <c r="F9" s="48" t="s">
        <v>104</v>
      </c>
      <c r="G9" s="48" t="s">
        <v>105</v>
      </c>
      <c r="H9" s="48" t="s">
        <v>106</v>
      </c>
      <c r="I9" s="48" t="s">
        <v>104</v>
      </c>
      <c r="J9" s="48" t="s">
        <v>104</v>
      </c>
      <c r="K9" s="48" t="s">
        <v>107</v>
      </c>
      <c r="L9" s="48" t="s">
        <v>108</v>
      </c>
      <c r="M9" s="48" t="s">
        <v>109</v>
      </c>
      <c r="N9" s="48" t="s">
        <v>35</v>
      </c>
      <c r="O9" s="48" t="s">
        <v>110</v>
      </c>
    </row>
    <row r="10" customFormat="false" ht="15" hidden="false" customHeight="true" outlineLevel="0" collapsed="false">
      <c r="A10" s="49" t="s">
        <v>111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customFormat="false" ht="15" hidden="false" customHeight="false" outlineLevel="0" collapsed="false">
      <c r="A11" s="28" t="s">
        <v>39</v>
      </c>
      <c r="B11" s="50" t="s">
        <v>112</v>
      </c>
      <c r="C11" s="51" t="s">
        <v>113</v>
      </c>
      <c r="D11" s="52" t="s">
        <v>114</v>
      </c>
      <c r="E11" s="26"/>
      <c r="F11" s="53"/>
      <c r="G11" s="28"/>
      <c r="H11" s="28"/>
      <c r="I11" s="53"/>
      <c r="J11" s="53"/>
      <c r="K11" s="53"/>
      <c r="L11" s="54" t="n">
        <f aca="false">IF(AND(F11&lt;&gt;"",G11&lt;&gt;""),F11*G11,I11+J11)</f>
        <v>0</v>
      </c>
      <c r="M11" s="55" t="n">
        <f aca="false">IF(L51&lt;&gt;0,L11/L51,0)</f>
        <v>0</v>
      </c>
      <c r="N11" s="28" t="s">
        <v>35</v>
      </c>
      <c r="O11" s="26"/>
    </row>
    <row r="12" customFormat="false" ht="15" hidden="false" customHeight="false" outlineLevel="0" collapsed="false">
      <c r="A12" s="28" t="s">
        <v>41</v>
      </c>
      <c r="B12" s="50" t="s">
        <v>115</v>
      </c>
      <c r="C12" s="51" t="s">
        <v>113</v>
      </c>
      <c r="D12" s="52" t="s">
        <v>116</v>
      </c>
      <c r="E12" s="26"/>
      <c r="F12" s="53"/>
      <c r="G12" s="28"/>
      <c r="H12" s="28"/>
      <c r="I12" s="53"/>
      <c r="J12" s="53"/>
      <c r="K12" s="53"/>
      <c r="L12" s="54" t="n">
        <f aca="false">IF(AND(F12&lt;&gt;"",G12&lt;&gt;""),F12*G12,I12+J12)</f>
        <v>0</v>
      </c>
      <c r="M12" s="55" t="n">
        <f aca="false">IF(L51&lt;&gt;0,L12/L51,0)</f>
        <v>0</v>
      </c>
      <c r="N12" s="28" t="s">
        <v>35</v>
      </c>
      <c r="O12" s="26"/>
    </row>
    <row r="13" customFormat="false" ht="22.35" hidden="false" customHeight="false" outlineLevel="0" collapsed="false">
      <c r="A13" s="28"/>
      <c r="B13" s="50" t="s">
        <v>117</v>
      </c>
      <c r="C13" s="51" t="s">
        <v>113</v>
      </c>
      <c r="D13" s="52" t="s">
        <v>118</v>
      </c>
      <c r="E13" s="26"/>
      <c r="F13" s="53"/>
      <c r="G13" s="28"/>
      <c r="H13" s="28"/>
      <c r="I13" s="53"/>
      <c r="J13" s="53"/>
      <c r="K13" s="53"/>
      <c r="L13" s="54" t="n">
        <f aca="false">IF(AND(F13&lt;&gt;"",G13&lt;&gt;""),F13*G13,I13+J13)</f>
        <v>0</v>
      </c>
      <c r="M13" s="55" t="n">
        <f aca="false">IF(L51&lt;&gt;0,L13/L51,0)</f>
        <v>0</v>
      </c>
      <c r="N13" s="28"/>
      <c r="O13" s="26"/>
    </row>
    <row r="14" customFormat="false" ht="15" hidden="false" customHeight="false" outlineLevel="0" collapsed="false">
      <c r="A14" s="28"/>
      <c r="B14" s="50" t="s">
        <v>119</v>
      </c>
      <c r="C14" s="51" t="s">
        <v>113</v>
      </c>
      <c r="D14" s="52" t="s">
        <v>120</v>
      </c>
      <c r="E14" s="26"/>
      <c r="F14" s="53"/>
      <c r="G14" s="28"/>
      <c r="H14" s="28"/>
      <c r="I14" s="53"/>
      <c r="J14" s="53"/>
      <c r="K14" s="53"/>
      <c r="L14" s="54" t="n">
        <f aca="false">IF(AND(F14&lt;&gt;"",G14&lt;&gt;""),F14*G14,I14+J14)</f>
        <v>0</v>
      </c>
      <c r="M14" s="55" t="n">
        <f aca="false">IF(L51&lt;&gt;0,L14/L51,0)</f>
        <v>0</v>
      </c>
      <c r="N14" s="28"/>
      <c r="O14" s="26"/>
    </row>
    <row r="15" customFormat="false" ht="15" hidden="false" customHeight="false" outlineLevel="0" collapsed="false">
      <c r="A15" s="28"/>
      <c r="B15" s="50" t="s">
        <v>121</v>
      </c>
      <c r="C15" s="51" t="s">
        <v>113</v>
      </c>
      <c r="D15" s="52"/>
      <c r="E15" s="26"/>
      <c r="F15" s="53"/>
      <c r="G15" s="28"/>
      <c r="H15" s="28"/>
      <c r="I15" s="53"/>
      <c r="J15" s="53"/>
      <c r="K15" s="53"/>
      <c r="L15" s="54" t="n">
        <f aca="false">IF(AND(F15&lt;&gt;"",G15&lt;&gt;""),F15*G15,I15+J15)</f>
        <v>0</v>
      </c>
      <c r="M15" s="55" t="n">
        <f aca="false">IF(L51&lt;&gt;0,L15/L51,0)</f>
        <v>0</v>
      </c>
      <c r="N15" s="28"/>
      <c r="O15" s="26"/>
    </row>
    <row r="16" customFormat="false" ht="15" hidden="false" customHeight="false" outlineLevel="0" collapsed="false">
      <c r="A16" s="28"/>
      <c r="B16" s="50" t="s">
        <v>122</v>
      </c>
      <c r="C16" s="51" t="s">
        <v>113</v>
      </c>
      <c r="D16" s="52"/>
      <c r="E16" s="26"/>
      <c r="F16" s="53"/>
      <c r="G16" s="28"/>
      <c r="H16" s="28"/>
      <c r="I16" s="53"/>
      <c r="J16" s="53"/>
      <c r="K16" s="53"/>
      <c r="L16" s="54" t="n">
        <f aca="false">IF(AND(F16&lt;&gt;"",G16&lt;&gt;""),F16*G16,I16+J16)</f>
        <v>0</v>
      </c>
      <c r="M16" s="55" t="n">
        <f aca="false">IF(L51&lt;&gt;0,L16/L51,0)</f>
        <v>0</v>
      </c>
      <c r="N16" s="28"/>
      <c r="O16" s="26"/>
    </row>
    <row r="17" customFormat="false" ht="15" hidden="false" customHeight="true" outlineLevel="0" collapsed="false">
      <c r="A17" s="30" t="s">
        <v>123</v>
      </c>
      <c r="B17" s="30"/>
      <c r="C17" s="30"/>
      <c r="D17" s="30"/>
      <c r="E17" s="30"/>
      <c r="F17" s="31" t="n">
        <f aca="false">SUM(F11:F16)</f>
        <v>0</v>
      </c>
      <c r="G17" s="29"/>
      <c r="H17" s="29"/>
      <c r="I17" s="31" t="n">
        <f aca="false">SUM(I11:I16)</f>
        <v>0</v>
      </c>
      <c r="J17" s="31" t="n">
        <f aca="false">SUM(J11:J16)</f>
        <v>0</v>
      </c>
      <c r="K17" s="31" t="n">
        <f aca="false">SUM(K11:K16)</f>
        <v>0</v>
      </c>
      <c r="L17" s="31" t="n">
        <f aca="false">SUM(L11:L16)</f>
        <v>0</v>
      </c>
      <c r="M17" s="29"/>
      <c r="N17" s="29"/>
      <c r="O17" s="29"/>
    </row>
    <row r="18" customFormat="false" ht="15" hidden="false" customHeight="true" outlineLevel="0" collapsed="false">
      <c r="A18" s="49" t="s">
        <v>124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customFormat="false" ht="15" hidden="false" customHeight="false" outlineLevel="0" collapsed="false">
      <c r="A19" s="28" t="s">
        <v>39</v>
      </c>
      <c r="B19" s="50" t="s">
        <v>125</v>
      </c>
      <c r="C19" s="51" t="s">
        <v>126</v>
      </c>
      <c r="D19" s="52" t="s">
        <v>127</v>
      </c>
      <c r="E19" s="26"/>
      <c r="F19" s="53"/>
      <c r="G19" s="28"/>
      <c r="H19" s="28"/>
      <c r="I19" s="53"/>
      <c r="J19" s="53"/>
      <c r="K19" s="53"/>
      <c r="L19" s="54" t="n">
        <f aca="false">IF(AND(F19&lt;&gt;"",G19&lt;&gt;""),F19*G19,I19+J19)</f>
        <v>0</v>
      </c>
      <c r="M19" s="55" t="n">
        <f aca="false">IF(L51&lt;&gt;0,L19/L51,0)</f>
        <v>0</v>
      </c>
      <c r="N19" s="28" t="s">
        <v>35</v>
      </c>
      <c r="O19" s="26"/>
    </row>
    <row r="20" customFormat="false" ht="15" hidden="false" customHeight="false" outlineLevel="0" collapsed="false">
      <c r="A20" s="28" t="s">
        <v>45</v>
      </c>
      <c r="B20" s="50" t="s">
        <v>128</v>
      </c>
      <c r="C20" s="51" t="s">
        <v>126</v>
      </c>
      <c r="D20" s="52" t="s">
        <v>129</v>
      </c>
      <c r="E20" s="26"/>
      <c r="F20" s="53"/>
      <c r="G20" s="28"/>
      <c r="H20" s="28"/>
      <c r="I20" s="53"/>
      <c r="J20" s="53"/>
      <c r="K20" s="53"/>
      <c r="L20" s="54" t="n">
        <f aca="false">IF(AND(F20&lt;&gt;"",G20&lt;&gt;""),F20*G20,I20+J20)</f>
        <v>0</v>
      </c>
      <c r="M20" s="55" t="n">
        <f aca="false">IF(L51&lt;&gt;0,L20/L51,0)</f>
        <v>0</v>
      </c>
      <c r="N20" s="28" t="s">
        <v>35</v>
      </c>
      <c r="O20" s="26"/>
    </row>
    <row r="21" customFormat="false" ht="15" hidden="false" customHeight="false" outlineLevel="0" collapsed="false">
      <c r="A21" s="28" t="s">
        <v>52</v>
      </c>
      <c r="B21" s="50" t="s">
        <v>130</v>
      </c>
      <c r="C21" s="51" t="s">
        <v>126</v>
      </c>
      <c r="D21" s="52" t="s">
        <v>131</v>
      </c>
      <c r="E21" s="26"/>
      <c r="F21" s="53"/>
      <c r="G21" s="28"/>
      <c r="H21" s="28"/>
      <c r="I21" s="53"/>
      <c r="J21" s="53"/>
      <c r="K21" s="53"/>
      <c r="L21" s="54" t="n">
        <f aca="false">IF(AND(F21&lt;&gt;"",G21&lt;&gt;""),F21*G21,I21+J21)</f>
        <v>0</v>
      </c>
      <c r="M21" s="55" t="n">
        <f aca="false">IF(L51&lt;&gt;0,L21/L51,0)</f>
        <v>0</v>
      </c>
      <c r="N21" s="28" t="s">
        <v>50</v>
      </c>
      <c r="O21" s="26"/>
    </row>
    <row r="22" customFormat="false" ht="15" hidden="false" customHeight="false" outlineLevel="0" collapsed="false">
      <c r="A22" s="28"/>
      <c r="B22" s="50" t="s">
        <v>132</v>
      </c>
      <c r="C22" s="51" t="s">
        <v>126</v>
      </c>
      <c r="D22" s="52" t="s">
        <v>133</v>
      </c>
      <c r="E22" s="26"/>
      <c r="F22" s="53"/>
      <c r="G22" s="28"/>
      <c r="H22" s="28"/>
      <c r="I22" s="53"/>
      <c r="J22" s="53"/>
      <c r="K22" s="53"/>
      <c r="L22" s="54" t="n">
        <f aca="false">IF(AND(F22&lt;&gt;"",G22&lt;&gt;""),F22*G22,I22+J22)</f>
        <v>0</v>
      </c>
      <c r="M22" s="55" t="n">
        <f aca="false">IF(L51&lt;&gt;0,L22/L51,0)</f>
        <v>0</v>
      </c>
      <c r="N22" s="28"/>
      <c r="O22" s="26"/>
    </row>
    <row r="23" customFormat="false" ht="15" hidden="false" customHeight="false" outlineLevel="0" collapsed="false">
      <c r="A23" s="28"/>
      <c r="B23" s="50" t="s">
        <v>134</v>
      </c>
      <c r="C23" s="51" t="s">
        <v>126</v>
      </c>
      <c r="D23" s="52"/>
      <c r="E23" s="26"/>
      <c r="F23" s="53"/>
      <c r="G23" s="28"/>
      <c r="H23" s="28"/>
      <c r="I23" s="53"/>
      <c r="J23" s="53"/>
      <c r="K23" s="53"/>
      <c r="L23" s="54" t="n">
        <f aca="false">IF(AND(F23&lt;&gt;"",G23&lt;&gt;""),F23*G23,I23+J23)</f>
        <v>0</v>
      </c>
      <c r="M23" s="55" t="n">
        <f aca="false">IF(L51&lt;&gt;0,L23/L51,0)</f>
        <v>0</v>
      </c>
      <c r="N23" s="28"/>
      <c r="O23" s="26"/>
    </row>
    <row r="24" customFormat="false" ht="15" hidden="false" customHeight="false" outlineLevel="0" collapsed="false">
      <c r="A24" s="28"/>
      <c r="B24" s="50" t="s">
        <v>135</v>
      </c>
      <c r="C24" s="51" t="s">
        <v>126</v>
      </c>
      <c r="D24" s="52"/>
      <c r="E24" s="26"/>
      <c r="F24" s="53"/>
      <c r="G24" s="28"/>
      <c r="H24" s="28"/>
      <c r="I24" s="53"/>
      <c r="J24" s="53"/>
      <c r="K24" s="53"/>
      <c r="L24" s="54" t="n">
        <f aca="false">IF(AND(F24&lt;&gt;"",G24&lt;&gt;""),F24*G24,I24+J24)</f>
        <v>0</v>
      </c>
      <c r="M24" s="55" t="n">
        <f aca="false">IF(L51&lt;&gt;0,L24/L51,0)</f>
        <v>0</v>
      </c>
      <c r="N24" s="28"/>
      <c r="O24" s="26"/>
    </row>
    <row r="25" customFormat="false" ht="15" hidden="false" customHeight="false" outlineLevel="0" collapsed="false">
      <c r="A25" s="28"/>
      <c r="B25" s="50" t="s">
        <v>136</v>
      </c>
      <c r="C25" s="51" t="s">
        <v>126</v>
      </c>
      <c r="D25" s="52"/>
      <c r="E25" s="26"/>
      <c r="F25" s="53"/>
      <c r="G25" s="28"/>
      <c r="H25" s="28"/>
      <c r="I25" s="53"/>
      <c r="J25" s="53"/>
      <c r="K25" s="53"/>
      <c r="L25" s="54" t="n">
        <f aca="false">IF(AND(F25&lt;&gt;"",G25&lt;&gt;""),F25*G25,I25+J25)</f>
        <v>0</v>
      </c>
      <c r="M25" s="55" t="n">
        <f aca="false">IF(L51&lt;&gt;0,L25/L51,0)</f>
        <v>0</v>
      </c>
      <c r="N25" s="28"/>
      <c r="O25" s="26"/>
    </row>
    <row r="26" customFormat="false" ht="15" hidden="false" customHeight="true" outlineLevel="0" collapsed="false">
      <c r="A26" s="30" t="s">
        <v>137</v>
      </c>
      <c r="B26" s="30"/>
      <c r="C26" s="30"/>
      <c r="D26" s="30"/>
      <c r="E26" s="30"/>
      <c r="F26" s="31" t="n">
        <f aca="false">SUM(F19:F25)</f>
        <v>0</v>
      </c>
      <c r="G26" s="29"/>
      <c r="H26" s="29"/>
      <c r="I26" s="31" t="n">
        <f aca="false">SUM(I19:I25)</f>
        <v>0</v>
      </c>
      <c r="J26" s="31" t="n">
        <f aca="false">SUM(J19:J25)</f>
        <v>0</v>
      </c>
      <c r="K26" s="31" t="n">
        <f aca="false">SUM(K19:K25)</f>
        <v>0</v>
      </c>
      <c r="L26" s="31" t="n">
        <f aca="false">SUM(L19:L25)</f>
        <v>0</v>
      </c>
      <c r="M26" s="29"/>
      <c r="N26" s="29"/>
      <c r="O26" s="29"/>
    </row>
    <row r="27" customFormat="false" ht="15" hidden="false" customHeight="true" outlineLevel="0" collapsed="false">
      <c r="A27" s="49" t="s">
        <v>138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customFormat="false" ht="15" hidden="false" customHeight="false" outlineLevel="0" collapsed="false">
      <c r="A28" s="28" t="s">
        <v>52</v>
      </c>
      <c r="B28" s="50" t="s">
        <v>139</v>
      </c>
      <c r="C28" s="51" t="s">
        <v>140</v>
      </c>
      <c r="D28" s="52" t="s">
        <v>141</v>
      </c>
      <c r="E28" s="26"/>
      <c r="F28" s="53"/>
      <c r="G28" s="28"/>
      <c r="H28" s="28"/>
      <c r="I28" s="53"/>
      <c r="J28" s="53"/>
      <c r="K28" s="53"/>
      <c r="L28" s="54" t="n">
        <f aca="false">IF(AND(F28&lt;&gt;"",G28&lt;&gt;""),F28*G28,I28+J28)</f>
        <v>0</v>
      </c>
      <c r="M28" s="55" t="n">
        <f aca="false">IF(L51&lt;&gt;0,L28/L51,0)</f>
        <v>0</v>
      </c>
      <c r="N28" s="28" t="s">
        <v>50</v>
      </c>
      <c r="O28" s="26"/>
    </row>
    <row r="29" customFormat="false" ht="15" hidden="false" customHeight="false" outlineLevel="0" collapsed="false">
      <c r="A29" s="28"/>
      <c r="B29" s="50" t="s">
        <v>142</v>
      </c>
      <c r="C29" s="51" t="s">
        <v>140</v>
      </c>
      <c r="D29" s="52" t="s">
        <v>143</v>
      </c>
      <c r="E29" s="26"/>
      <c r="F29" s="53"/>
      <c r="G29" s="28"/>
      <c r="H29" s="28"/>
      <c r="I29" s="53"/>
      <c r="J29" s="53"/>
      <c r="K29" s="53"/>
      <c r="L29" s="54" t="n">
        <f aca="false">IF(AND(F29&lt;&gt;"",G29&lt;&gt;""),F29*G29,I29+J29)</f>
        <v>0</v>
      </c>
      <c r="M29" s="55" t="n">
        <f aca="false">IF(L51&lt;&gt;0,L29/L51,0)</f>
        <v>0</v>
      </c>
      <c r="N29" s="28"/>
      <c r="O29" s="26"/>
    </row>
    <row r="30" customFormat="false" ht="15" hidden="false" customHeight="false" outlineLevel="0" collapsed="false">
      <c r="A30" s="28"/>
      <c r="B30" s="50" t="s">
        <v>144</v>
      </c>
      <c r="C30" s="51" t="s">
        <v>140</v>
      </c>
      <c r="D30" s="52"/>
      <c r="E30" s="26"/>
      <c r="F30" s="53"/>
      <c r="G30" s="28"/>
      <c r="H30" s="28"/>
      <c r="I30" s="53"/>
      <c r="J30" s="53"/>
      <c r="K30" s="53"/>
      <c r="L30" s="54" t="n">
        <f aca="false">IF(AND(F30&lt;&gt;"",G30&lt;&gt;""),F30*G30,I30+J30)</f>
        <v>0</v>
      </c>
      <c r="M30" s="55" t="n">
        <f aca="false">IF(L51&lt;&gt;0,L30/L51,0)</f>
        <v>0</v>
      </c>
      <c r="N30" s="28"/>
      <c r="O30" s="26"/>
    </row>
    <row r="31" customFormat="false" ht="15" hidden="false" customHeight="true" outlineLevel="0" collapsed="false">
      <c r="A31" s="30" t="s">
        <v>145</v>
      </c>
      <c r="B31" s="30"/>
      <c r="C31" s="30"/>
      <c r="D31" s="30"/>
      <c r="E31" s="30"/>
      <c r="F31" s="31" t="n">
        <f aca="false">SUM(F28:F30)</f>
        <v>0</v>
      </c>
      <c r="G31" s="29"/>
      <c r="H31" s="29"/>
      <c r="I31" s="31" t="n">
        <f aca="false">SUM(I28:I30)</f>
        <v>0</v>
      </c>
      <c r="J31" s="31" t="n">
        <f aca="false">SUM(J28:J30)</f>
        <v>0</v>
      </c>
      <c r="K31" s="31" t="n">
        <f aca="false">SUM(K28:K30)</f>
        <v>0</v>
      </c>
      <c r="L31" s="31" t="n">
        <f aca="false">SUM(L28:L30)</f>
        <v>0</v>
      </c>
      <c r="M31" s="29"/>
      <c r="N31" s="29"/>
      <c r="O31" s="29"/>
    </row>
    <row r="32" customFormat="false" ht="15" hidden="false" customHeight="true" outlineLevel="0" collapsed="false">
      <c r="A32" s="49" t="s">
        <v>146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customFormat="false" ht="15" hidden="false" customHeight="false" outlineLevel="0" collapsed="false">
      <c r="A33" s="28" t="s">
        <v>39</v>
      </c>
      <c r="B33" s="50" t="s">
        <v>147</v>
      </c>
      <c r="C33" s="51" t="s">
        <v>148</v>
      </c>
      <c r="D33" s="52" t="s">
        <v>149</v>
      </c>
      <c r="E33" s="26"/>
      <c r="F33" s="53"/>
      <c r="G33" s="28"/>
      <c r="H33" s="28"/>
      <c r="I33" s="53"/>
      <c r="J33" s="53"/>
      <c r="K33" s="53"/>
      <c r="L33" s="54" t="n">
        <f aca="false">IF(AND(F33&lt;&gt;"",G33&lt;&gt;""),F33*G33,I33+J33)</f>
        <v>0</v>
      </c>
      <c r="M33" s="55" t="n">
        <f aca="false">IF(L51&lt;&gt;0,L33/L51,0)</f>
        <v>0</v>
      </c>
      <c r="N33" s="28" t="s">
        <v>35</v>
      </c>
      <c r="O33" s="26"/>
    </row>
    <row r="34" customFormat="false" ht="22.35" hidden="false" customHeight="false" outlineLevel="0" collapsed="false">
      <c r="A34" s="28" t="s">
        <v>45</v>
      </c>
      <c r="B34" s="50" t="s">
        <v>150</v>
      </c>
      <c r="C34" s="51" t="s">
        <v>148</v>
      </c>
      <c r="D34" s="52" t="s">
        <v>151</v>
      </c>
      <c r="E34" s="26"/>
      <c r="F34" s="53"/>
      <c r="G34" s="28"/>
      <c r="H34" s="28"/>
      <c r="I34" s="53"/>
      <c r="J34" s="53"/>
      <c r="K34" s="53"/>
      <c r="L34" s="54" t="n">
        <f aca="false">IF(AND(F34&lt;&gt;"",G34&lt;&gt;""),F34*G34,I34+J34)</f>
        <v>0</v>
      </c>
      <c r="M34" s="55" t="n">
        <f aca="false">IF(L51&lt;&gt;0,L34/L51,0)</f>
        <v>0</v>
      </c>
      <c r="N34" s="28" t="s">
        <v>35</v>
      </c>
      <c r="O34" s="26"/>
    </row>
    <row r="35" customFormat="false" ht="15" hidden="false" customHeight="false" outlineLevel="0" collapsed="false">
      <c r="A35" s="28" t="s">
        <v>52</v>
      </c>
      <c r="B35" s="50" t="s">
        <v>152</v>
      </c>
      <c r="C35" s="51" t="s">
        <v>148</v>
      </c>
      <c r="D35" s="52" t="s">
        <v>153</v>
      </c>
      <c r="E35" s="26"/>
      <c r="F35" s="53"/>
      <c r="G35" s="28"/>
      <c r="H35" s="28"/>
      <c r="I35" s="53"/>
      <c r="J35" s="53"/>
      <c r="K35" s="53"/>
      <c r="L35" s="54" t="n">
        <f aca="false">IF(AND(F35&lt;&gt;"",G35&lt;&gt;""),F35*G35,I35+J35)</f>
        <v>0</v>
      </c>
      <c r="M35" s="55" t="n">
        <f aca="false">IF(L51&lt;&gt;0,L35/L51,0)</f>
        <v>0</v>
      </c>
      <c r="N35" s="28" t="s">
        <v>50</v>
      </c>
      <c r="O35" s="26"/>
    </row>
    <row r="36" customFormat="false" ht="15" hidden="false" customHeight="false" outlineLevel="0" collapsed="false">
      <c r="A36" s="28" t="s">
        <v>53</v>
      </c>
      <c r="B36" s="50" t="s">
        <v>154</v>
      </c>
      <c r="C36" s="51" t="s">
        <v>148</v>
      </c>
      <c r="D36" s="52" t="s">
        <v>155</v>
      </c>
      <c r="E36" s="26"/>
      <c r="F36" s="53"/>
      <c r="G36" s="28"/>
      <c r="H36" s="28"/>
      <c r="I36" s="53"/>
      <c r="J36" s="53"/>
      <c r="K36" s="53"/>
      <c r="L36" s="54" t="n">
        <f aca="false">IF(AND(F36&lt;&gt;"",G36&lt;&gt;""),F36*G36,I36+J36)</f>
        <v>0</v>
      </c>
      <c r="M36" s="55" t="n">
        <f aca="false">IF(L51&lt;&gt;0,L36/L51,0)</f>
        <v>0</v>
      </c>
      <c r="N36" s="28" t="s">
        <v>50</v>
      </c>
      <c r="O36" s="26"/>
    </row>
    <row r="37" customFormat="false" ht="15" hidden="false" customHeight="false" outlineLevel="0" collapsed="false">
      <c r="A37" s="28" t="s">
        <v>57</v>
      </c>
      <c r="B37" s="50" t="s">
        <v>156</v>
      </c>
      <c r="C37" s="51" t="s">
        <v>148</v>
      </c>
      <c r="D37" s="52" t="s">
        <v>157</v>
      </c>
      <c r="E37" s="26"/>
      <c r="F37" s="53"/>
      <c r="G37" s="28"/>
      <c r="H37" s="28"/>
      <c r="I37" s="53"/>
      <c r="J37" s="53"/>
      <c r="K37" s="53"/>
      <c r="L37" s="54" t="n">
        <f aca="false">IF(AND(F37&lt;&gt;"",G37&lt;&gt;""),F37*G37,I37+J37)</f>
        <v>0</v>
      </c>
      <c r="M37" s="55" t="n">
        <f aca="false">IF(L51&lt;&gt;0,L37/L51,0)</f>
        <v>0</v>
      </c>
      <c r="N37" s="28" t="s">
        <v>50</v>
      </c>
      <c r="O37" s="26"/>
    </row>
    <row r="38" customFormat="false" ht="15" hidden="false" customHeight="false" outlineLevel="0" collapsed="false">
      <c r="A38" s="28" t="s">
        <v>64</v>
      </c>
      <c r="B38" s="50" t="s">
        <v>158</v>
      </c>
      <c r="C38" s="51" t="s">
        <v>148</v>
      </c>
      <c r="D38" s="52" t="s">
        <v>159</v>
      </c>
      <c r="E38" s="26"/>
      <c r="F38" s="53"/>
      <c r="G38" s="28"/>
      <c r="H38" s="28"/>
      <c r="I38" s="53"/>
      <c r="J38" s="53"/>
      <c r="K38" s="53"/>
      <c r="L38" s="54" t="n">
        <f aca="false">IF(AND(F38&lt;&gt;"",G38&lt;&gt;""),F38*G38,I38+J38)</f>
        <v>0</v>
      </c>
      <c r="M38" s="55" t="n">
        <f aca="false">IF(L51&lt;&gt;0,L38/L51,0)</f>
        <v>0</v>
      </c>
      <c r="N38" s="28" t="s">
        <v>62</v>
      </c>
      <c r="O38" s="26"/>
    </row>
    <row r="39" customFormat="false" ht="15" hidden="false" customHeight="false" outlineLevel="0" collapsed="false">
      <c r="A39" s="28" t="s">
        <v>65</v>
      </c>
      <c r="B39" s="50" t="s">
        <v>160</v>
      </c>
      <c r="C39" s="51" t="s">
        <v>148</v>
      </c>
      <c r="D39" s="52" t="s">
        <v>161</v>
      </c>
      <c r="E39" s="26"/>
      <c r="F39" s="53"/>
      <c r="G39" s="28"/>
      <c r="H39" s="28"/>
      <c r="I39" s="53"/>
      <c r="J39" s="53"/>
      <c r="K39" s="53"/>
      <c r="L39" s="54" t="n">
        <f aca="false">IF(AND(F39&lt;&gt;"",G39&lt;&gt;""),F39*G39,I39+J39)</f>
        <v>0</v>
      </c>
      <c r="M39" s="55" t="n">
        <f aca="false">IF(L51&lt;&gt;0,L39/L51,0)</f>
        <v>0</v>
      </c>
      <c r="N39" s="28" t="s">
        <v>62</v>
      </c>
      <c r="O39" s="26"/>
    </row>
    <row r="40" customFormat="false" ht="15" hidden="false" customHeight="false" outlineLevel="0" collapsed="false">
      <c r="A40" s="28"/>
      <c r="B40" s="50" t="s">
        <v>162</v>
      </c>
      <c r="C40" s="51" t="s">
        <v>148</v>
      </c>
      <c r="D40" s="52" t="s">
        <v>163</v>
      </c>
      <c r="E40" s="26"/>
      <c r="F40" s="53"/>
      <c r="G40" s="28"/>
      <c r="H40" s="28"/>
      <c r="I40" s="53"/>
      <c r="J40" s="53"/>
      <c r="K40" s="53"/>
      <c r="L40" s="54" t="n">
        <f aca="false">IF(AND(F40&lt;&gt;"",G40&lt;&gt;""),F40*G40,I40+J40)</f>
        <v>0</v>
      </c>
      <c r="M40" s="55" t="n">
        <f aca="false">IF(L51&lt;&gt;0,L40/L51,0)</f>
        <v>0</v>
      </c>
      <c r="N40" s="28"/>
      <c r="O40" s="26"/>
    </row>
    <row r="41" customFormat="false" ht="15" hidden="false" customHeight="false" outlineLevel="0" collapsed="false">
      <c r="A41" s="28"/>
      <c r="B41" s="50" t="s">
        <v>164</v>
      </c>
      <c r="C41" s="51" t="s">
        <v>148</v>
      </c>
      <c r="D41" s="52" t="s">
        <v>165</v>
      </c>
      <c r="E41" s="26"/>
      <c r="F41" s="53"/>
      <c r="G41" s="28"/>
      <c r="H41" s="28"/>
      <c r="I41" s="53"/>
      <c r="J41" s="53"/>
      <c r="K41" s="53"/>
      <c r="L41" s="54" t="n">
        <f aca="false">IF(AND(F41&lt;&gt;"",G41&lt;&gt;""),F41*G41,I41+J41)</f>
        <v>0</v>
      </c>
      <c r="M41" s="55" t="n">
        <f aca="false">IF(L51&lt;&gt;0,L41/L51,0)</f>
        <v>0</v>
      </c>
      <c r="N41" s="28"/>
      <c r="O41" s="26"/>
    </row>
    <row r="42" customFormat="false" ht="15" hidden="false" customHeight="false" outlineLevel="0" collapsed="false">
      <c r="A42" s="28"/>
      <c r="B42" s="50" t="s">
        <v>166</v>
      </c>
      <c r="C42" s="51" t="s">
        <v>148</v>
      </c>
      <c r="D42" s="52"/>
      <c r="E42" s="26"/>
      <c r="F42" s="53"/>
      <c r="G42" s="28"/>
      <c r="H42" s="28"/>
      <c r="I42" s="53"/>
      <c r="J42" s="53"/>
      <c r="K42" s="53"/>
      <c r="L42" s="54" t="n">
        <f aca="false">IF(AND(F42&lt;&gt;"",G42&lt;&gt;""),F42*G42,I42+J42)</f>
        <v>0</v>
      </c>
      <c r="M42" s="55" t="n">
        <f aca="false">IF(L51&lt;&gt;0,L42/L51,0)</f>
        <v>0</v>
      </c>
      <c r="N42" s="28"/>
      <c r="O42" s="26"/>
    </row>
    <row r="43" customFormat="false" ht="15" hidden="false" customHeight="false" outlineLevel="0" collapsed="false">
      <c r="A43" s="28"/>
      <c r="B43" s="50" t="s">
        <v>167</v>
      </c>
      <c r="C43" s="51" t="s">
        <v>148</v>
      </c>
      <c r="D43" s="52"/>
      <c r="E43" s="26"/>
      <c r="F43" s="53"/>
      <c r="G43" s="28"/>
      <c r="H43" s="28"/>
      <c r="I43" s="53"/>
      <c r="J43" s="53"/>
      <c r="K43" s="53"/>
      <c r="L43" s="54" t="n">
        <f aca="false">IF(AND(F43&lt;&gt;"",G43&lt;&gt;""),F43*G43,I43+J43)</f>
        <v>0</v>
      </c>
      <c r="M43" s="55" t="n">
        <f aca="false">IF(L51&lt;&gt;0,L43/L51,0)</f>
        <v>0</v>
      </c>
      <c r="N43" s="28"/>
      <c r="O43" s="26"/>
    </row>
    <row r="44" customFormat="false" ht="15" hidden="false" customHeight="true" outlineLevel="0" collapsed="false">
      <c r="A44" s="30" t="s">
        <v>168</v>
      </c>
      <c r="B44" s="30"/>
      <c r="C44" s="30"/>
      <c r="D44" s="30"/>
      <c r="E44" s="30"/>
      <c r="F44" s="31" t="n">
        <f aca="false">SUM(F33:F43)</f>
        <v>0</v>
      </c>
      <c r="G44" s="29"/>
      <c r="H44" s="29"/>
      <c r="I44" s="31" t="n">
        <f aca="false">SUM(I33:I43)</f>
        <v>0</v>
      </c>
      <c r="J44" s="31" t="n">
        <f aca="false">SUM(J33:J43)</f>
        <v>0</v>
      </c>
      <c r="K44" s="31" t="n">
        <f aca="false">SUM(K33:K43)</f>
        <v>0</v>
      </c>
      <c r="L44" s="31" t="n">
        <f aca="false">SUM(L33:L43)</f>
        <v>0</v>
      </c>
      <c r="M44" s="29"/>
      <c r="N44" s="29"/>
      <c r="O44" s="29"/>
    </row>
    <row r="45" customFormat="false" ht="15" hidden="false" customHeight="true" outlineLevel="0" collapsed="false">
      <c r="A45" s="49" t="s">
        <v>169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customFormat="false" ht="15" hidden="false" customHeight="false" outlineLevel="0" collapsed="false">
      <c r="A46" s="28" t="s">
        <v>39</v>
      </c>
      <c r="B46" s="50" t="s">
        <v>170</v>
      </c>
      <c r="C46" s="51" t="s">
        <v>171</v>
      </c>
      <c r="D46" s="52" t="s">
        <v>172</v>
      </c>
      <c r="E46" s="26"/>
      <c r="F46" s="53"/>
      <c r="G46" s="28"/>
      <c r="H46" s="28"/>
      <c r="I46" s="53"/>
      <c r="J46" s="53"/>
      <c r="K46" s="53"/>
      <c r="L46" s="54" t="n">
        <f aca="false">IF(AND(F46&lt;&gt;"",G46&lt;&gt;""),F46*G46,I46+J46)</f>
        <v>0</v>
      </c>
      <c r="M46" s="55" t="n">
        <f aca="false">IF(L51&lt;&gt;0,L46/L51,0)</f>
        <v>0</v>
      </c>
      <c r="N46" s="28" t="s">
        <v>35</v>
      </c>
      <c r="O46" s="26"/>
    </row>
    <row r="47" customFormat="false" ht="15" hidden="false" customHeight="false" outlineLevel="0" collapsed="false">
      <c r="A47" s="28" t="s">
        <v>52</v>
      </c>
      <c r="B47" s="50" t="s">
        <v>173</v>
      </c>
      <c r="C47" s="51" t="s">
        <v>171</v>
      </c>
      <c r="D47" s="52" t="s">
        <v>174</v>
      </c>
      <c r="E47" s="26"/>
      <c r="F47" s="53"/>
      <c r="G47" s="28"/>
      <c r="H47" s="28"/>
      <c r="I47" s="53"/>
      <c r="J47" s="53"/>
      <c r="K47" s="53"/>
      <c r="L47" s="54" t="n">
        <f aca="false">IF(AND(F47&lt;&gt;"",G47&lt;&gt;""),F47*G47,I47+J47)</f>
        <v>0</v>
      </c>
      <c r="M47" s="55" t="n">
        <f aca="false">IF(L51&lt;&gt;0,L47/L51,0)</f>
        <v>0</v>
      </c>
      <c r="N47" s="28" t="s">
        <v>50</v>
      </c>
      <c r="O47" s="26"/>
    </row>
    <row r="48" customFormat="false" ht="15" hidden="false" customHeight="false" outlineLevel="0" collapsed="false">
      <c r="A48" s="28"/>
      <c r="B48" s="50" t="s">
        <v>175</v>
      </c>
      <c r="C48" s="51" t="s">
        <v>171</v>
      </c>
      <c r="D48" s="52"/>
      <c r="E48" s="26"/>
      <c r="F48" s="53"/>
      <c r="G48" s="28"/>
      <c r="H48" s="28"/>
      <c r="I48" s="53"/>
      <c r="J48" s="53"/>
      <c r="K48" s="53"/>
      <c r="L48" s="54" t="n">
        <f aca="false">IF(AND(F48&lt;&gt;"",G48&lt;&gt;""),F48*G48,I48+J48)</f>
        <v>0</v>
      </c>
      <c r="M48" s="55" t="n">
        <f aca="false">IF(L51&lt;&gt;0,L48/L51,0)</f>
        <v>0</v>
      </c>
      <c r="N48" s="28"/>
      <c r="O48" s="26"/>
    </row>
    <row r="49" customFormat="false" ht="15" hidden="false" customHeight="true" outlineLevel="0" collapsed="false">
      <c r="A49" s="30" t="s">
        <v>176</v>
      </c>
      <c r="B49" s="30"/>
      <c r="C49" s="30"/>
      <c r="D49" s="30"/>
      <c r="E49" s="30"/>
      <c r="F49" s="31" t="n">
        <f aca="false">SUM(F46:F48)</f>
        <v>0</v>
      </c>
      <c r="G49" s="29"/>
      <c r="H49" s="29"/>
      <c r="I49" s="31" t="n">
        <f aca="false">SUM(I46:I48)</f>
        <v>0</v>
      </c>
      <c r="J49" s="31" t="n">
        <f aca="false">SUM(J46:J48)</f>
        <v>0</v>
      </c>
      <c r="K49" s="31" t="n">
        <f aca="false">SUM(K46:K48)</f>
        <v>0</v>
      </c>
      <c r="L49" s="31" t="n">
        <f aca="false">SUM(L46:L48)</f>
        <v>0</v>
      </c>
      <c r="M49" s="29"/>
      <c r="N49" s="29"/>
      <c r="O49" s="29"/>
    </row>
    <row r="51" customFormat="false" ht="15" hidden="false" customHeight="true" outlineLevel="0" collapsed="false">
      <c r="A51" s="36" t="s">
        <v>177</v>
      </c>
      <c r="B51" s="36"/>
      <c r="C51" s="36"/>
      <c r="D51" s="36"/>
      <c r="E51" s="36"/>
      <c r="F51" s="35"/>
      <c r="G51" s="35"/>
      <c r="H51" s="35"/>
      <c r="I51" s="37" t="n">
        <f aca="false">I17+I26+I31+I44+I49</f>
        <v>0</v>
      </c>
      <c r="J51" s="37" t="n">
        <f aca="false">J17+J26+J31+J44+J49</f>
        <v>0</v>
      </c>
      <c r="K51" s="37" t="n">
        <f aca="false">K17+K26+K31+K44+K49</f>
        <v>0</v>
      </c>
      <c r="L51" s="37" t="n">
        <f aca="false">L17+L26+L31+L44+L49</f>
        <v>0</v>
      </c>
      <c r="M51" s="35"/>
      <c r="N51" s="35"/>
      <c r="O51" s="35"/>
    </row>
    <row r="53" customFormat="false" ht="15" hidden="false" customHeight="true" outlineLevel="0" collapsed="false">
      <c r="A53" s="56" t="s">
        <v>178</v>
      </c>
      <c r="B53" s="56"/>
      <c r="C53" s="56"/>
      <c r="D53" s="56"/>
      <c r="E53" s="56"/>
      <c r="I53" s="57" t="str">
        <f aca="false">IF(ABS(L51-(I51+J51))&lt;1,"✓ PASS","✗ MISMATCH")</f>
        <v>✓ PASS</v>
      </c>
      <c r="J53" s="57"/>
      <c r="K53" s="57"/>
      <c r="L53" s="57"/>
    </row>
    <row r="55" customFormat="false" ht="15" hidden="false" customHeight="true" outlineLevel="0" collapsed="false">
      <c r="A55" s="2" t="s">
        <v>179</v>
      </c>
      <c r="B55" s="2"/>
      <c r="C55" s="2"/>
      <c r="D55" s="2"/>
      <c r="E55" s="2"/>
      <c r="F55" s="2"/>
      <c r="G55" s="2"/>
      <c r="H55" s="2"/>
    </row>
    <row r="56" customFormat="false" ht="15" hidden="false" customHeight="true" outlineLevel="0" collapsed="false">
      <c r="A56" s="58"/>
      <c r="B56" s="58" t="s">
        <v>180</v>
      </c>
      <c r="C56" s="58"/>
      <c r="D56" s="58" t="s">
        <v>181</v>
      </c>
      <c r="E56" s="58" t="s">
        <v>182</v>
      </c>
      <c r="F56" s="58" t="s">
        <v>183</v>
      </c>
      <c r="G56" s="58" t="s">
        <v>184</v>
      </c>
      <c r="H56" s="58" t="s">
        <v>185</v>
      </c>
    </row>
    <row r="57" customFormat="false" ht="15" hidden="false" customHeight="true" outlineLevel="0" collapsed="false">
      <c r="A57" s="59" t="s">
        <v>186</v>
      </c>
      <c r="B57" s="60" t="s">
        <v>187</v>
      </c>
      <c r="C57" s="60"/>
      <c r="D57" s="61" t="n">
        <f aca="false">I17</f>
        <v>0</v>
      </c>
      <c r="E57" s="61" t="n">
        <f aca="false">J17</f>
        <v>0</v>
      </c>
      <c r="F57" s="61" t="n">
        <f aca="false">K17</f>
        <v>0</v>
      </c>
      <c r="G57" s="61" t="n">
        <f aca="false">L17</f>
        <v>0</v>
      </c>
      <c r="H57" s="55" t="n">
        <f aca="false">IF(L51&lt;&gt;0,L17/L51,0)</f>
        <v>0</v>
      </c>
    </row>
    <row r="58" customFormat="false" ht="15" hidden="false" customHeight="true" outlineLevel="0" collapsed="false">
      <c r="A58" s="59" t="s">
        <v>188</v>
      </c>
      <c r="B58" s="60" t="s">
        <v>189</v>
      </c>
      <c r="C58" s="60"/>
      <c r="D58" s="61" t="n">
        <f aca="false">I26</f>
        <v>0</v>
      </c>
      <c r="E58" s="61" t="n">
        <f aca="false">J26</f>
        <v>0</v>
      </c>
      <c r="F58" s="61" t="n">
        <f aca="false">K26</f>
        <v>0</v>
      </c>
      <c r="G58" s="61" t="n">
        <f aca="false">L26</f>
        <v>0</v>
      </c>
      <c r="H58" s="55" t="n">
        <f aca="false">IF(L51&lt;&gt;0,L26/L51,0)</f>
        <v>0</v>
      </c>
    </row>
    <row r="59" customFormat="false" ht="15" hidden="false" customHeight="true" outlineLevel="0" collapsed="false">
      <c r="A59" s="59" t="s">
        <v>190</v>
      </c>
      <c r="B59" s="60" t="s">
        <v>138</v>
      </c>
      <c r="C59" s="60"/>
      <c r="D59" s="61" t="n">
        <f aca="false">I31</f>
        <v>0</v>
      </c>
      <c r="E59" s="61" t="n">
        <f aca="false">J31</f>
        <v>0</v>
      </c>
      <c r="F59" s="61" t="n">
        <f aca="false">K31</f>
        <v>0</v>
      </c>
      <c r="G59" s="61" t="n">
        <f aca="false">L31</f>
        <v>0</v>
      </c>
      <c r="H59" s="55" t="n">
        <f aca="false">IF(L51&lt;&gt;0,L31/L51,0)</f>
        <v>0</v>
      </c>
    </row>
    <row r="60" customFormat="false" ht="15" hidden="false" customHeight="true" outlineLevel="0" collapsed="false">
      <c r="A60" s="59" t="s">
        <v>191</v>
      </c>
      <c r="B60" s="60" t="s">
        <v>192</v>
      </c>
      <c r="C60" s="60"/>
      <c r="D60" s="61" t="n">
        <f aca="false">I44</f>
        <v>0</v>
      </c>
      <c r="E60" s="61" t="n">
        <f aca="false">J44</f>
        <v>0</v>
      </c>
      <c r="F60" s="61" t="n">
        <f aca="false">K44</f>
        <v>0</v>
      </c>
      <c r="G60" s="61" t="n">
        <f aca="false">L44</f>
        <v>0</v>
      </c>
      <c r="H60" s="55" t="n">
        <f aca="false">IF(L51&lt;&gt;0,L44/L51,0)</f>
        <v>0</v>
      </c>
    </row>
    <row r="61" customFormat="false" ht="15" hidden="false" customHeight="true" outlineLevel="0" collapsed="false">
      <c r="A61" s="59" t="s">
        <v>193</v>
      </c>
      <c r="B61" s="60" t="s">
        <v>194</v>
      </c>
      <c r="C61" s="60"/>
      <c r="D61" s="61" t="n">
        <f aca="false">I49</f>
        <v>0</v>
      </c>
      <c r="E61" s="61" t="n">
        <f aca="false">J49</f>
        <v>0</v>
      </c>
      <c r="F61" s="61" t="n">
        <f aca="false">K49</f>
        <v>0</v>
      </c>
      <c r="G61" s="61" t="n">
        <f aca="false">L49</f>
        <v>0</v>
      </c>
      <c r="H61" s="55" t="n">
        <f aca="false">IF(L51&lt;&gt;0,L49/L51,0)</f>
        <v>0</v>
      </c>
    </row>
    <row r="62" customFormat="false" ht="15" hidden="false" customHeight="true" outlineLevel="0" collapsed="false">
      <c r="A62" s="35"/>
      <c r="B62" s="62" t="s">
        <v>69</v>
      </c>
      <c r="C62" s="62"/>
      <c r="D62" s="63" t="n">
        <f aca="false">I51</f>
        <v>0</v>
      </c>
      <c r="E62" s="63" t="n">
        <f aca="false">J51</f>
        <v>0</v>
      </c>
      <c r="F62" s="63" t="n">
        <f aca="false">K51</f>
        <v>0</v>
      </c>
      <c r="G62" s="63" t="n">
        <f aca="false">L51</f>
        <v>0</v>
      </c>
      <c r="H62" s="64" t="s">
        <v>195</v>
      </c>
    </row>
    <row r="64" customFormat="false" ht="15" hidden="false" customHeight="true" outlineLevel="0" collapsed="false">
      <c r="A64" s="65" t="s">
        <v>196</v>
      </c>
      <c r="B64" s="65"/>
      <c r="C64" s="65"/>
      <c r="D64" s="65"/>
      <c r="E64" s="65"/>
      <c r="F64" s="65"/>
      <c r="G64" s="65"/>
      <c r="H64" s="65"/>
    </row>
    <row r="65" customFormat="false" ht="15" hidden="false" customHeight="true" outlineLevel="0" collapsed="false">
      <c r="A65" s="58"/>
      <c r="B65" s="58" t="s">
        <v>36</v>
      </c>
      <c r="C65" s="58"/>
      <c r="D65" s="58" t="s">
        <v>197</v>
      </c>
      <c r="E65" s="58" t="s">
        <v>198</v>
      </c>
      <c r="F65" s="58" t="s">
        <v>199</v>
      </c>
      <c r="G65" s="58" t="s">
        <v>200</v>
      </c>
      <c r="H65" s="58" t="s">
        <v>185</v>
      </c>
    </row>
    <row r="66" customFormat="false" ht="15" hidden="false" customHeight="true" outlineLevel="0" collapsed="false">
      <c r="A66" s="59" t="s">
        <v>35</v>
      </c>
      <c r="B66" s="60" t="s">
        <v>201</v>
      </c>
      <c r="C66" s="60"/>
      <c r="D66" s="61" t="n">
        <f aca="false">SUMIF($N$10:$N$200,"OBJ1",I$10:I$200)</f>
        <v>0</v>
      </c>
      <c r="E66" s="61" t="n">
        <f aca="false">SUMIF($N$10:$N$200,"OBJ1",J$10:J$200)</f>
        <v>0</v>
      </c>
      <c r="F66" s="61" t="n">
        <f aca="false">SUMIF($N$10:$N$200,"OBJ1",K$10:K$200)</f>
        <v>0</v>
      </c>
      <c r="G66" s="61" t="n">
        <f aca="false">SUMIF($N$10:$N$200,"OBJ1",L$10:L$200)</f>
        <v>0</v>
      </c>
      <c r="H66" s="55" t="n">
        <f aca="false">IF(L51&lt;&gt;0,G66/L51,0)</f>
        <v>0</v>
      </c>
    </row>
    <row r="67" customFormat="false" ht="15" hidden="false" customHeight="true" outlineLevel="0" collapsed="false">
      <c r="A67" s="59" t="s">
        <v>50</v>
      </c>
      <c r="B67" s="60" t="s">
        <v>202</v>
      </c>
      <c r="C67" s="60"/>
      <c r="D67" s="61" t="n">
        <f aca="false">SUMIF($N$10:$N$200,"OBJ2",I$10:I$200)</f>
        <v>0</v>
      </c>
      <c r="E67" s="61" t="n">
        <f aca="false">SUMIF($N$10:$N$200,"OBJ2",J$10:J$200)</f>
        <v>0</v>
      </c>
      <c r="F67" s="61" t="n">
        <f aca="false">SUMIF($N$10:$N$200,"OBJ2",K$10:K$200)</f>
        <v>0</v>
      </c>
      <c r="G67" s="61" t="n">
        <f aca="false">SUMIF($N$10:$N$200,"OBJ2",L$10:L$200)</f>
        <v>0</v>
      </c>
      <c r="H67" s="55" t="n">
        <f aca="false">IF(L51&lt;&gt;0,G67/L51,0)</f>
        <v>0</v>
      </c>
    </row>
    <row r="68" customFormat="false" ht="15" hidden="false" customHeight="true" outlineLevel="0" collapsed="false">
      <c r="A68" s="59" t="s">
        <v>62</v>
      </c>
      <c r="B68" s="60" t="s">
        <v>203</v>
      </c>
      <c r="C68" s="60"/>
      <c r="D68" s="61" t="n">
        <f aca="false">SUMIF($N$10:$N$200,"OBJ3",I$10:I$200)</f>
        <v>0</v>
      </c>
      <c r="E68" s="61" t="n">
        <f aca="false">SUMIF($N$10:$N$200,"OBJ3",J$10:J$200)</f>
        <v>0</v>
      </c>
      <c r="F68" s="61" t="n">
        <f aca="false">SUMIF($N$10:$N$200,"OBJ3",K$10:K$200)</f>
        <v>0</v>
      </c>
      <c r="G68" s="61" t="n">
        <f aca="false">SUMIF($N$10:$N$200,"OBJ3",L$10:L$200)</f>
        <v>0</v>
      </c>
      <c r="H68" s="55" t="n">
        <f aca="false">IF(L51&lt;&gt;0,G68/L51,0)</f>
        <v>0</v>
      </c>
    </row>
    <row r="69" customFormat="false" ht="15" hidden="false" customHeight="true" outlineLevel="0" collapsed="false">
      <c r="A69" s="66"/>
      <c r="B69" s="67" t="s">
        <v>204</v>
      </c>
      <c r="C69" s="67"/>
      <c r="G69" s="68" t="n">
        <f aca="false">L51-(G66+G67+G68)</f>
        <v>0</v>
      </c>
    </row>
    <row r="71" customFormat="false" ht="15" hidden="false" customHeight="true" outlineLevel="0" collapsed="false">
      <c r="A71" s="13" t="s">
        <v>205</v>
      </c>
      <c r="B71" s="13"/>
      <c r="C71" s="13"/>
      <c r="D71" s="13"/>
      <c r="E71" s="13"/>
      <c r="F71" s="13"/>
      <c r="G71" s="13"/>
      <c r="H71" s="13"/>
    </row>
    <row r="72" customFormat="false" ht="15" hidden="false" customHeight="true" outlineLevel="0" collapsed="false">
      <c r="B72" s="57" t="s">
        <v>206</v>
      </c>
      <c r="C72" s="57"/>
      <c r="G72" s="69" t="n">
        <f aca="false">L51</f>
        <v>0</v>
      </c>
    </row>
    <row r="73" customFormat="false" ht="15" hidden="false" customHeight="true" outlineLevel="0" collapsed="false">
      <c r="B73" s="57" t="s">
        <v>207</v>
      </c>
      <c r="C73" s="57"/>
      <c r="G73" s="69" t="n">
        <f aca="false">'Results Framework'!O46</f>
        <v>0</v>
      </c>
    </row>
    <row r="74" customFormat="false" ht="15" hidden="false" customHeight="true" outlineLevel="0" collapsed="false">
      <c r="A74" s="38"/>
      <c r="B74" s="70" t="s">
        <v>208</v>
      </c>
      <c r="C74" s="70"/>
      <c r="D74" s="38"/>
      <c r="E74" s="38"/>
      <c r="F74" s="38"/>
      <c r="G74" s="71" t="n">
        <f aca="false">G72-G73</f>
        <v>0</v>
      </c>
      <c r="H74" s="38"/>
    </row>
    <row r="75" customFormat="false" ht="23.85" hidden="false" customHeight="true" outlineLevel="0" collapsed="false">
      <c r="B75" s="57" t="s">
        <v>209</v>
      </c>
      <c r="C75" s="57"/>
      <c r="G75" s="41" t="str">
        <f aca="false">IF(ABS(G74)&lt;1,"✓ ALIGNED","✗ UNALIGNED")</f>
        <v>✓ ALIGNED</v>
      </c>
    </row>
    <row r="77" customFormat="false" ht="15" hidden="false" customHeight="true" outlineLevel="0" collapsed="false">
      <c r="A77" s="42" t="s">
        <v>210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</row>
    <row r="78" customFormat="false" ht="15" hidden="false" customHeight="true" outlineLevel="0" collapsed="false">
      <c r="A78" s="43" t="s">
        <v>211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customFormat="false" ht="15" hidden="false" customHeight="true" outlineLevel="0" collapsed="false">
      <c r="A79" s="43" t="s">
        <v>212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</row>
    <row r="80" customFormat="false" ht="15" hidden="false" customHeight="true" outlineLevel="0" collapsed="false">
      <c r="A80" s="43" t="s">
        <v>213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customFormat="false" ht="15" hidden="false" customHeight="true" outlineLevel="0" collapsed="false">
      <c r="A81" s="43" t="s">
        <v>214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</row>
    <row r="82" customFormat="false" ht="15" hidden="false" customHeight="true" outlineLevel="0" collapsed="false">
      <c r="A82" s="43" t="s">
        <v>215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</row>
  </sheetData>
  <mergeCells count="48">
    <mergeCell ref="A1:O1"/>
    <mergeCell ref="A2:O2"/>
    <mergeCell ref="A3:O3"/>
    <mergeCell ref="A5:B5"/>
    <mergeCell ref="D5:E5"/>
    <mergeCell ref="F5:I5"/>
    <mergeCell ref="K5:M5"/>
    <mergeCell ref="A6:B6"/>
    <mergeCell ref="C6:E6"/>
    <mergeCell ref="F6:I6"/>
    <mergeCell ref="A10:O10"/>
    <mergeCell ref="A17:E17"/>
    <mergeCell ref="A18:O18"/>
    <mergeCell ref="A26:E26"/>
    <mergeCell ref="A27:O27"/>
    <mergeCell ref="A31:E31"/>
    <mergeCell ref="A32:O32"/>
    <mergeCell ref="A44:E44"/>
    <mergeCell ref="A45:O45"/>
    <mergeCell ref="A49:E49"/>
    <mergeCell ref="A51:E51"/>
    <mergeCell ref="A53:E53"/>
    <mergeCell ref="I53:L53"/>
    <mergeCell ref="A55:H55"/>
    <mergeCell ref="B56:C56"/>
    <mergeCell ref="B57:C57"/>
    <mergeCell ref="B58:C58"/>
    <mergeCell ref="B59:C59"/>
    <mergeCell ref="B60:C60"/>
    <mergeCell ref="B61:C61"/>
    <mergeCell ref="B62:C62"/>
    <mergeCell ref="A64:H64"/>
    <mergeCell ref="B65:C65"/>
    <mergeCell ref="B66:C66"/>
    <mergeCell ref="B67:C67"/>
    <mergeCell ref="B68:C68"/>
    <mergeCell ref="B69:C69"/>
    <mergeCell ref="A71:H71"/>
    <mergeCell ref="B72:C72"/>
    <mergeCell ref="B73:C73"/>
    <mergeCell ref="B74:C74"/>
    <mergeCell ref="B75:C75"/>
    <mergeCell ref="A77:O77"/>
    <mergeCell ref="A78:O78"/>
    <mergeCell ref="A79:O79"/>
    <mergeCell ref="A80:O80"/>
    <mergeCell ref="A81:O81"/>
    <mergeCell ref="A82:O82"/>
  </mergeCells>
  <conditionalFormatting sqref="O11">
    <cfRule type="cellIs" priority="2" operator="equal" aboveAverage="0" equalAverage="0" bottom="0" percent="0" rank="0" text="" dxfId="0">
      <formula>""</formula>
    </cfRule>
  </conditionalFormatting>
  <conditionalFormatting sqref="O12">
    <cfRule type="cellIs" priority="3" operator="equal" aboveAverage="0" equalAverage="0" bottom="0" percent="0" rank="0" text="" dxfId="0">
      <formula>""</formula>
    </cfRule>
  </conditionalFormatting>
  <conditionalFormatting sqref="O13">
    <cfRule type="cellIs" priority="4" operator="equal" aboveAverage="0" equalAverage="0" bottom="0" percent="0" rank="0" text="" dxfId="0">
      <formula>""</formula>
    </cfRule>
  </conditionalFormatting>
  <conditionalFormatting sqref="O14">
    <cfRule type="cellIs" priority="5" operator="equal" aboveAverage="0" equalAverage="0" bottom="0" percent="0" rank="0" text="" dxfId="0">
      <formula>""</formula>
    </cfRule>
  </conditionalFormatting>
  <conditionalFormatting sqref="O15">
    <cfRule type="cellIs" priority="6" operator="equal" aboveAverage="0" equalAverage="0" bottom="0" percent="0" rank="0" text="" dxfId="0">
      <formula>""</formula>
    </cfRule>
  </conditionalFormatting>
  <conditionalFormatting sqref="O16">
    <cfRule type="cellIs" priority="7" operator="equal" aboveAverage="0" equalAverage="0" bottom="0" percent="0" rank="0" text="" dxfId="0">
      <formula>""</formula>
    </cfRule>
  </conditionalFormatting>
  <conditionalFormatting sqref="O19">
    <cfRule type="cellIs" priority="8" operator="equal" aboveAverage="0" equalAverage="0" bottom="0" percent="0" rank="0" text="" dxfId="0">
      <formula>""</formula>
    </cfRule>
  </conditionalFormatting>
  <conditionalFormatting sqref="O20">
    <cfRule type="cellIs" priority="9" operator="equal" aboveAverage="0" equalAverage="0" bottom="0" percent="0" rank="0" text="" dxfId="0">
      <formula>""</formula>
    </cfRule>
  </conditionalFormatting>
  <conditionalFormatting sqref="O21">
    <cfRule type="cellIs" priority="10" operator="equal" aboveAverage="0" equalAverage="0" bottom="0" percent="0" rank="0" text="" dxfId="0">
      <formula>""</formula>
    </cfRule>
  </conditionalFormatting>
  <conditionalFormatting sqref="O22">
    <cfRule type="cellIs" priority="11" operator="equal" aboveAverage="0" equalAverage="0" bottom="0" percent="0" rank="0" text="" dxfId="0">
      <formula>""</formula>
    </cfRule>
  </conditionalFormatting>
  <conditionalFormatting sqref="O23">
    <cfRule type="cellIs" priority="12" operator="equal" aboveAverage="0" equalAverage="0" bottom="0" percent="0" rank="0" text="" dxfId="0">
      <formula>""</formula>
    </cfRule>
  </conditionalFormatting>
  <conditionalFormatting sqref="O24">
    <cfRule type="cellIs" priority="13" operator="equal" aboveAverage="0" equalAverage="0" bottom="0" percent="0" rank="0" text="" dxfId="0">
      <formula>""</formula>
    </cfRule>
  </conditionalFormatting>
  <conditionalFormatting sqref="O25">
    <cfRule type="cellIs" priority="14" operator="equal" aboveAverage="0" equalAverage="0" bottom="0" percent="0" rank="0" text="" dxfId="0">
      <formula>""</formula>
    </cfRule>
  </conditionalFormatting>
  <conditionalFormatting sqref="O28">
    <cfRule type="cellIs" priority="15" operator="equal" aboveAverage="0" equalAverage="0" bottom="0" percent="0" rank="0" text="" dxfId="0">
      <formula>""</formula>
    </cfRule>
  </conditionalFormatting>
  <conditionalFormatting sqref="O29">
    <cfRule type="cellIs" priority="16" operator="equal" aboveAverage="0" equalAverage="0" bottom="0" percent="0" rank="0" text="" dxfId="0">
      <formula>""</formula>
    </cfRule>
  </conditionalFormatting>
  <conditionalFormatting sqref="O30">
    <cfRule type="cellIs" priority="17" operator="equal" aboveAverage="0" equalAverage="0" bottom="0" percent="0" rank="0" text="" dxfId="0">
      <formula>""</formula>
    </cfRule>
  </conditionalFormatting>
  <conditionalFormatting sqref="O33">
    <cfRule type="cellIs" priority="18" operator="equal" aboveAverage="0" equalAverage="0" bottom="0" percent="0" rank="0" text="" dxfId="0">
      <formula>""</formula>
    </cfRule>
  </conditionalFormatting>
  <conditionalFormatting sqref="O34">
    <cfRule type="cellIs" priority="19" operator="equal" aboveAverage="0" equalAverage="0" bottom="0" percent="0" rank="0" text="" dxfId="0">
      <formula>""</formula>
    </cfRule>
  </conditionalFormatting>
  <conditionalFormatting sqref="O35">
    <cfRule type="cellIs" priority="20" operator="equal" aboveAverage="0" equalAverage="0" bottom="0" percent="0" rank="0" text="" dxfId="0">
      <formula>""</formula>
    </cfRule>
  </conditionalFormatting>
  <conditionalFormatting sqref="O36">
    <cfRule type="cellIs" priority="21" operator="equal" aboveAverage="0" equalAverage="0" bottom="0" percent="0" rank="0" text="" dxfId="0">
      <formula>""</formula>
    </cfRule>
  </conditionalFormatting>
  <conditionalFormatting sqref="O37">
    <cfRule type="cellIs" priority="22" operator="equal" aboveAverage="0" equalAverage="0" bottom="0" percent="0" rank="0" text="" dxfId="0">
      <formula>""</formula>
    </cfRule>
  </conditionalFormatting>
  <conditionalFormatting sqref="O38">
    <cfRule type="cellIs" priority="23" operator="equal" aboveAverage="0" equalAverage="0" bottom="0" percent="0" rank="0" text="" dxfId="0">
      <formula>""</formula>
    </cfRule>
  </conditionalFormatting>
  <conditionalFormatting sqref="O39">
    <cfRule type="cellIs" priority="24" operator="equal" aboveAverage="0" equalAverage="0" bottom="0" percent="0" rank="0" text="" dxfId="0">
      <formula>""</formula>
    </cfRule>
  </conditionalFormatting>
  <conditionalFormatting sqref="O40">
    <cfRule type="cellIs" priority="25" operator="equal" aboveAverage="0" equalAverage="0" bottom="0" percent="0" rank="0" text="" dxfId="0">
      <formula>""</formula>
    </cfRule>
  </conditionalFormatting>
  <conditionalFormatting sqref="O41">
    <cfRule type="cellIs" priority="26" operator="equal" aboveAverage="0" equalAverage="0" bottom="0" percent="0" rank="0" text="" dxfId="0">
      <formula>""</formula>
    </cfRule>
  </conditionalFormatting>
  <conditionalFormatting sqref="O42">
    <cfRule type="cellIs" priority="27" operator="equal" aboveAverage="0" equalAverage="0" bottom="0" percent="0" rank="0" text="" dxfId="0">
      <formula>""</formula>
    </cfRule>
  </conditionalFormatting>
  <conditionalFormatting sqref="O43">
    <cfRule type="cellIs" priority="28" operator="equal" aboveAverage="0" equalAverage="0" bottom="0" percent="0" rank="0" text="" dxfId="0">
      <formula>""</formula>
    </cfRule>
  </conditionalFormatting>
  <conditionalFormatting sqref="O46">
    <cfRule type="cellIs" priority="29" operator="equal" aboveAverage="0" equalAverage="0" bottom="0" percent="0" rank="0" text="" dxfId="0">
      <formula>""</formula>
    </cfRule>
  </conditionalFormatting>
  <conditionalFormatting sqref="O47">
    <cfRule type="cellIs" priority="30" operator="equal" aboveAverage="0" equalAverage="0" bottom="0" percent="0" rank="0" text="" dxfId="0">
      <formula>""</formula>
    </cfRule>
  </conditionalFormatting>
  <conditionalFormatting sqref="O48">
    <cfRule type="cellIs" priority="31" operator="equal" aboveAverage="0" equalAverage="0" bottom="0" percent="0" rank="0" text="" dxfId="0">
      <formula>""</formula>
    </cfRule>
  </conditionalFormatting>
  <dataValidations count="3">
    <dataValidation allowBlank="true" errorStyle="stop" operator="between" showDropDown="false" showErrorMessage="false" showInputMessage="false" sqref="C11:C16 C19:C25 C28:C30 C33:C43 C46:C48" type="list">
      <formula1>"Staff,Travel &amp; Subsistence,Equipment,Other Costs,Allocated Costs"</formula1>
      <formula2>0</formula2>
    </dataValidation>
    <dataValidation allowBlank="true" errorStyle="stop" operator="between" showDropDown="false" showErrorMessage="false" showInputMessage="false" sqref="H11:H16 H19:H25 H28:H30 H33:H43 H46:H48" type="list">
      <formula1>"per day,per week,per month,per person,per item,lump sum"</formula1>
      <formula2>0</formula2>
    </dataValidation>
    <dataValidation allowBlank="true" errorStyle="stop" operator="between" showDropDown="false" showErrorMessage="false" showInputMessage="false" sqref="N11:N16 N19:N25 N28:N30 N33:N43 N46:N48" type="list">
      <formula1>"OBJ1,OBJ2,OBJ3,OBJ4"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8F00"/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5" min="3" style="0" width="18"/>
    <col collapsed="false" customWidth="true" hidden="false" outlineLevel="0" max="7" min="6" style="0" width="14"/>
  </cols>
  <sheetData>
    <row r="1" customFormat="false" ht="17.35" hidden="false" customHeight="true" outlineLevel="0" collapsed="false">
      <c r="A1" s="1" t="s">
        <v>216</v>
      </c>
      <c r="B1" s="1"/>
      <c r="C1" s="1"/>
      <c r="D1" s="1"/>
      <c r="E1" s="1"/>
      <c r="F1" s="1"/>
      <c r="G1" s="1"/>
    </row>
    <row r="2" customFormat="false" ht="15" hidden="false" customHeight="true" outlineLevel="0" collapsed="false">
      <c r="A2" s="72" t="s">
        <v>217</v>
      </c>
      <c r="B2" s="72"/>
      <c r="C2" s="72"/>
      <c r="D2" s="72"/>
      <c r="E2" s="72"/>
      <c r="F2" s="72"/>
      <c r="G2" s="72"/>
    </row>
    <row r="4" customFormat="false" ht="15" hidden="false" customHeight="true" outlineLevel="0" collapsed="false">
      <c r="A4" s="4" t="s">
        <v>3</v>
      </c>
      <c r="B4" s="4"/>
      <c r="C4" s="45" t="n">
        <f aca="false">'Results Framework'!C5</f>
        <v>0</v>
      </c>
      <c r="D4" s="45"/>
      <c r="E4" s="45"/>
    </row>
    <row r="5" customFormat="false" ht="15" hidden="false" customHeight="true" outlineLevel="0" collapsed="false">
      <c r="A5" s="4" t="s">
        <v>4</v>
      </c>
      <c r="B5" s="4"/>
      <c r="C5" s="45" t="n">
        <f aca="false">'Results Framework'!G5</f>
        <v>0</v>
      </c>
      <c r="D5" s="45"/>
      <c r="E5" s="45"/>
      <c r="F5" s="45"/>
      <c r="G5" s="45"/>
    </row>
    <row r="6" customFormat="false" ht="15" hidden="false" customHeight="true" outlineLevel="0" collapsed="false">
      <c r="A6" s="4" t="s">
        <v>218</v>
      </c>
      <c r="B6" s="4"/>
      <c r="C6" s="45" t="n">
        <f aca="false">'Results Framework'!C6</f>
        <v>0</v>
      </c>
      <c r="D6" s="45"/>
      <c r="E6" s="45"/>
    </row>
    <row r="8" customFormat="false" ht="15" hidden="false" customHeight="true" outlineLevel="0" collapsed="false">
      <c r="A8" s="2" t="s">
        <v>219</v>
      </c>
      <c r="B8" s="2"/>
      <c r="C8" s="2"/>
      <c r="D8" s="2"/>
      <c r="E8" s="2"/>
      <c r="F8" s="2"/>
      <c r="G8" s="2"/>
    </row>
    <row r="9" customFormat="false" ht="15" hidden="false" customHeight="false" outlineLevel="0" collapsed="false">
      <c r="A9" s="73"/>
      <c r="B9" s="73" t="s">
        <v>220</v>
      </c>
      <c r="C9" s="73" t="s">
        <v>221</v>
      </c>
      <c r="D9" s="73" t="s">
        <v>222</v>
      </c>
      <c r="E9" s="73" t="s">
        <v>184</v>
      </c>
      <c r="F9" s="73" t="s">
        <v>209</v>
      </c>
      <c r="G9" s="73"/>
    </row>
    <row r="10" customFormat="false" ht="15" hidden="false" customHeight="false" outlineLevel="0" collapsed="false">
      <c r="A10" s="38"/>
      <c r="B10" s="74" t="s">
        <v>206</v>
      </c>
      <c r="C10" s="27" t="n">
        <f aca="false">Budget!I51</f>
        <v>0</v>
      </c>
      <c r="D10" s="27" t="n">
        <f aca="false">Budget!J51</f>
        <v>0</v>
      </c>
      <c r="E10" s="27" t="n">
        <f aca="false">Budget!L51</f>
        <v>0</v>
      </c>
      <c r="F10" s="74"/>
    </row>
    <row r="11" customFormat="false" ht="15" hidden="false" customHeight="false" outlineLevel="0" collapsed="false">
      <c r="A11" s="38"/>
      <c r="B11" s="74" t="s">
        <v>207</v>
      </c>
      <c r="C11" s="54"/>
      <c r="D11" s="54"/>
      <c r="E11" s="27" t="n">
        <f aca="false">'Results Framework'!O46</f>
        <v>0</v>
      </c>
      <c r="F11" s="74"/>
    </row>
    <row r="12" customFormat="false" ht="15" hidden="false" customHeight="false" outlineLevel="0" collapsed="false">
      <c r="A12" s="38"/>
      <c r="B12" s="74" t="s">
        <v>223</v>
      </c>
      <c r="C12" s="27" t="n">
        <f aca="false">Budget!K51</f>
        <v>0</v>
      </c>
      <c r="D12" s="54"/>
      <c r="E12" s="27" t="n">
        <f aca="false">Budget!K51</f>
        <v>0</v>
      </c>
      <c r="F12" s="74"/>
    </row>
    <row r="13" customFormat="false" ht="15" hidden="false" customHeight="false" outlineLevel="0" collapsed="false">
      <c r="A13" s="38"/>
      <c r="B13" s="74" t="s">
        <v>224</v>
      </c>
      <c r="C13" s="54"/>
      <c r="D13" s="54"/>
      <c r="E13" s="27" t="n">
        <f aca="false">D10-D12</f>
        <v>0</v>
      </c>
      <c r="F13" s="74"/>
    </row>
    <row r="14" customFormat="false" ht="15" hidden="false" customHeight="false" outlineLevel="0" collapsed="false">
      <c r="A14" s="38"/>
      <c r="B14" s="74" t="s">
        <v>225</v>
      </c>
      <c r="C14" s="54"/>
      <c r="D14" s="54"/>
      <c r="E14" s="27" t="n">
        <f aca="false">D10-D11</f>
        <v>0</v>
      </c>
      <c r="F14" s="74" t="str">
        <f aca="false">IF(ABS(E14)&lt;1,"✓ Aligned","✗ Gap")</f>
        <v>✓ Aligned</v>
      </c>
    </row>
    <row r="16" customFormat="false" ht="15" hidden="false" customHeight="true" outlineLevel="0" collapsed="false">
      <c r="A16" s="65" t="s">
        <v>226</v>
      </c>
      <c r="B16" s="65"/>
      <c r="C16" s="65"/>
      <c r="D16" s="65"/>
      <c r="E16" s="65"/>
      <c r="F16" s="65"/>
      <c r="G16" s="65"/>
    </row>
    <row r="17" customFormat="false" ht="15" hidden="false" customHeight="false" outlineLevel="0" collapsed="false">
      <c r="A17" s="73"/>
      <c r="B17" s="73" t="s">
        <v>36</v>
      </c>
      <c r="C17" s="73" t="s">
        <v>227</v>
      </c>
      <c r="D17" s="73" t="s">
        <v>228</v>
      </c>
      <c r="E17" s="73" t="s">
        <v>200</v>
      </c>
      <c r="F17" s="73" t="s">
        <v>229</v>
      </c>
      <c r="G17" s="73"/>
    </row>
    <row r="18" customFormat="false" ht="15" hidden="false" customHeight="false" outlineLevel="0" collapsed="false">
      <c r="A18" s="38"/>
      <c r="B18" s="51" t="s">
        <v>201</v>
      </c>
      <c r="C18" s="61" t="n">
        <f aca="false">SUMIF(Budget!$N$10:$N$200,"OBJ1",Budget!I$10:I$200)</f>
        <v>0</v>
      </c>
      <c r="D18" s="61" t="n">
        <f aca="false">SUMIF(Budget!$N$10:$N$200,"OBJ1",Budget!J$10:J$200)</f>
        <v>0</v>
      </c>
      <c r="E18" s="61" t="n">
        <f aca="false">SUMIF(Budget!$N$10:$N$200,"OBJ1",Budget!L$10:L$200)</f>
        <v>0</v>
      </c>
      <c r="F18" s="55" t="n">
        <f aca="false">IF(Budget!L51&lt;&gt;0,E18/Budget!L51,0)</f>
        <v>0</v>
      </c>
    </row>
    <row r="19" customFormat="false" ht="15" hidden="false" customHeight="false" outlineLevel="0" collapsed="false">
      <c r="A19" s="38"/>
      <c r="B19" s="51" t="s">
        <v>202</v>
      </c>
      <c r="C19" s="61" t="n">
        <f aca="false">SUMIF(Budget!$N$10:$N$200,"OBJ2",Budget!I$10:I$200)</f>
        <v>0</v>
      </c>
      <c r="D19" s="61" t="n">
        <f aca="false">SUMIF(Budget!$N$10:$N$200,"OBJ2",Budget!J$10:J$200)</f>
        <v>0</v>
      </c>
      <c r="E19" s="61" t="n">
        <f aca="false">SUMIF(Budget!$N$10:$N$200,"OBJ2",Budget!L$10:L$200)</f>
        <v>0</v>
      </c>
      <c r="F19" s="55" t="n">
        <f aca="false">IF(Budget!L51&lt;&gt;0,E19/Budget!L51,0)</f>
        <v>0</v>
      </c>
    </row>
    <row r="20" customFormat="false" ht="15" hidden="false" customHeight="false" outlineLevel="0" collapsed="false">
      <c r="A20" s="38"/>
      <c r="B20" s="51" t="s">
        <v>203</v>
      </c>
      <c r="C20" s="61" t="n">
        <f aca="false">SUMIF(Budget!$N$10:$N$200,"OBJ3",Budget!I$10:I$200)</f>
        <v>0</v>
      </c>
      <c r="D20" s="61" t="n">
        <f aca="false">SUMIF(Budget!$N$10:$N$200,"OBJ3",Budget!J$10:J$200)</f>
        <v>0</v>
      </c>
      <c r="E20" s="61" t="n">
        <f aca="false">SUMIF(Budget!$N$10:$N$200,"OBJ3",Budget!L$10:L$200)</f>
        <v>0</v>
      </c>
      <c r="F20" s="55" t="n">
        <f aca="false">IF(Budget!L51&lt;&gt;0,E20/Budget!L51,0)</f>
        <v>0</v>
      </c>
    </row>
    <row r="22" customFormat="false" ht="15" hidden="false" customHeight="true" outlineLevel="0" collapsed="false">
      <c r="A22" s="75" t="s">
        <v>230</v>
      </c>
      <c r="B22" s="75"/>
      <c r="C22" s="75"/>
      <c r="D22" s="75"/>
      <c r="E22" s="75"/>
      <c r="F22" s="75"/>
      <c r="G22" s="75"/>
    </row>
    <row r="23" customFormat="false" ht="15" hidden="false" customHeight="false" outlineLevel="0" collapsed="false">
      <c r="A23" s="73"/>
      <c r="B23" s="73" t="s">
        <v>220</v>
      </c>
      <c r="C23" s="73" t="s">
        <v>231</v>
      </c>
      <c r="D23" s="73"/>
      <c r="E23" s="73"/>
      <c r="F23" s="73" t="s">
        <v>209</v>
      </c>
      <c r="G23" s="73"/>
    </row>
    <row r="24" customFormat="false" ht="15" hidden="false" customHeight="false" outlineLevel="0" collapsed="false">
      <c r="A24" s="38"/>
      <c r="B24" s="51" t="s">
        <v>232</v>
      </c>
      <c r="C24" s="76" t="n">
        <f aca="false">COUNTA('Results Framework'!A12,'Results Framework'!A23,'Results Framework'!A34)</f>
        <v>2</v>
      </c>
    </row>
    <row r="25" customFormat="false" ht="15" hidden="false" customHeight="false" outlineLevel="0" collapsed="false">
      <c r="A25" s="38"/>
      <c r="B25" s="51" t="s">
        <v>233</v>
      </c>
      <c r="C25" s="76" t="n">
        <f aca="false">COUNTA('Results Framework'!A13,'Results Framework'!A18,'Results Framework'!A24,'Results Framework'!A29,'Results Framework'!A35)</f>
        <v>3</v>
      </c>
    </row>
    <row r="26" customFormat="false" ht="15" hidden="false" customHeight="false" outlineLevel="0" collapsed="false">
      <c r="A26" s="38"/>
      <c r="B26" s="51" t="s">
        <v>234</v>
      </c>
      <c r="C26" s="76" t="n">
        <f aca="false">COUNTA('Results Framework'!A14:A16,'Results Framework'!A19:A21,'Results Framework'!A25:A27,'Results Framework'!A30:A32,'Results Framework'!A36:A38)</f>
        <v>12</v>
      </c>
    </row>
    <row r="27" customFormat="false" ht="15" hidden="false" customHeight="false" outlineLevel="0" collapsed="false">
      <c r="A27" s="38"/>
      <c r="B27" s="51" t="s">
        <v>235</v>
      </c>
      <c r="C27" s="76" t="n">
        <f aca="false">COUNTIF(Budget!O10:O200,"&lt;&gt;"&amp;"")</f>
        <v>0</v>
      </c>
    </row>
    <row r="28" customFormat="false" ht="15" hidden="false" customHeight="false" outlineLevel="0" collapsed="false">
      <c r="A28" s="38"/>
      <c r="B28" s="51" t="s">
        <v>236</v>
      </c>
      <c r="C28" s="76" t="n">
        <f aca="false">COUNTIF(Budget!L10:L200,"&gt;"&amp;0)-COUNTIF(Budget!O10:O200,"&lt;&gt;"&amp;"")</f>
        <v>0</v>
      </c>
    </row>
  </sheetData>
  <mergeCells count="11">
    <mergeCell ref="A1:G1"/>
    <mergeCell ref="A2:G2"/>
    <mergeCell ref="A4:B4"/>
    <mergeCell ref="C4:E4"/>
    <mergeCell ref="A5:B5"/>
    <mergeCell ref="C5:G5"/>
    <mergeCell ref="A6:B6"/>
    <mergeCell ref="C6:E6"/>
    <mergeCell ref="A8:G8"/>
    <mergeCell ref="A16:G16"/>
    <mergeCell ref="A22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2026-03-26T08:49:46Z</dcterms:created>
  <dc:creator>openpyxl</dc:creator>
  <dc:description/>
  <dc:language>en-US</dc:language>
  <cp:lastModifiedBy/>
  <dcterms:modified xsi:type="dcterms:W3CDTF">2026-03-26T08:49:46Z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